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3"/>
  </bookViews>
  <sheets>
    <sheet name="расшифр." sheetId="1" state="hidden" r:id="rId1"/>
    <sheet name="январь" sheetId="2" state="hidden" r:id="rId2"/>
    <sheet name="февраль" sheetId="3" state="hidden" r:id="rId3"/>
    <sheet name="март" sheetId="4" r:id="rId4"/>
  </sheets>
  <calcPr calcId="144525"/>
</workbook>
</file>

<file path=xl/calcChain.xml><?xml version="1.0" encoding="utf-8"?>
<calcChain xmlns="http://schemas.openxmlformats.org/spreadsheetml/2006/main">
  <c r="F22" i="4" l="1"/>
  <c r="F18" i="4"/>
  <c r="F27" i="4" s="1"/>
  <c r="F13" i="4"/>
  <c r="F9" i="4"/>
  <c r="F11" i="4" s="1"/>
  <c r="G6" i="1"/>
  <c r="C6" i="1"/>
  <c r="F6" i="1"/>
  <c r="F20" i="4" l="1"/>
  <c r="F21" i="4" s="1"/>
  <c r="F28" i="4"/>
  <c r="F12" i="4"/>
  <c r="F20" i="3"/>
  <c r="F21" i="3" s="1"/>
  <c r="F12" i="3"/>
  <c r="F11" i="3"/>
  <c r="F27" i="3"/>
  <c r="G4" i="1"/>
  <c r="C4" i="1"/>
  <c r="F4" i="1"/>
  <c r="F28" i="3" l="1"/>
  <c r="F21" i="2"/>
  <c r="F20" i="2" s="1"/>
  <c r="F27" i="2"/>
  <c r="F11" i="2"/>
  <c r="F28" i="2" l="1"/>
  <c r="J4" i="1" l="1"/>
  <c r="J6" i="1"/>
  <c r="J8" i="1"/>
  <c r="J10" i="1"/>
  <c r="J12" i="1"/>
  <c r="J14" i="1"/>
  <c r="J16" i="1"/>
  <c r="J18" i="1"/>
  <c r="J20" i="1"/>
  <c r="J22" i="1"/>
  <c r="J24" i="1"/>
  <c r="J3" i="1"/>
  <c r="C5" i="1"/>
  <c r="C7" i="1" s="1"/>
  <c r="C9" i="1" s="1"/>
  <c r="C11" i="1" s="1"/>
  <c r="C13" i="1" s="1"/>
  <c r="C15" i="1" s="1"/>
  <c r="C17" i="1" s="1"/>
  <c r="D5" i="1"/>
  <c r="D7" i="1" s="1"/>
  <c r="D9" i="1" s="1"/>
  <c r="D11" i="1" s="1"/>
  <c r="D13" i="1" s="1"/>
  <c r="D15" i="1" s="1"/>
  <c r="D17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F5" i="1"/>
  <c r="F7" i="1" s="1"/>
  <c r="F9" i="1" s="1"/>
  <c r="F11" i="1" s="1"/>
  <c r="F13" i="1" s="1"/>
  <c r="F15" i="1" s="1"/>
  <c r="F17" i="1" s="1"/>
  <c r="G5" i="1"/>
  <c r="G7" i="1" s="1"/>
  <c r="G9" i="1" s="1"/>
  <c r="G11" i="1" s="1"/>
  <c r="G13" i="1" s="1"/>
  <c r="G15" i="1" s="1"/>
  <c r="G17" i="1" s="1"/>
  <c r="H5" i="1"/>
  <c r="H7" i="1" s="1"/>
  <c r="H9" i="1" s="1"/>
  <c r="H11" i="1" s="1"/>
  <c r="H13" i="1" s="1"/>
  <c r="H15" i="1" s="1"/>
  <c r="H17" i="1" s="1"/>
  <c r="I5" i="1"/>
  <c r="I7" i="1" s="1"/>
  <c r="I9" i="1" s="1"/>
  <c r="I11" i="1" s="1"/>
  <c r="I13" i="1" s="1"/>
  <c r="I15" i="1" s="1"/>
  <c r="I17" i="1" s="1"/>
  <c r="B5" i="1"/>
  <c r="I19" i="1" l="1"/>
  <c r="I21" i="1" s="1"/>
  <c r="I23" i="1" s="1"/>
  <c r="I25" i="1" s="1"/>
  <c r="H19" i="1"/>
  <c r="H21" i="1" s="1"/>
  <c r="H23" i="1" s="1"/>
  <c r="H25" i="1" s="1"/>
  <c r="G19" i="1"/>
  <c r="G21" i="1" s="1"/>
  <c r="G23" i="1" s="1"/>
  <c r="G25" i="1" s="1"/>
  <c r="F19" i="1"/>
  <c r="F21" i="1" s="1"/>
  <c r="F23" i="1" s="1"/>
  <c r="F25" i="1" s="1"/>
  <c r="C19" i="1"/>
  <c r="C21" i="1" s="1"/>
  <c r="C23" i="1" s="1"/>
  <c r="C25" i="1" s="1"/>
  <c r="D19" i="1"/>
  <c r="D21" i="1" s="1"/>
  <c r="D23" i="1" s="1"/>
  <c r="D25" i="1" s="1"/>
  <c r="J5" i="1"/>
  <c r="B7" i="1"/>
  <c r="B9" i="1" s="1"/>
  <c r="J9" i="1" s="1"/>
  <c r="F26" i="1" l="1"/>
  <c r="B26" i="1"/>
  <c r="B11" i="1"/>
  <c r="B13" i="1" s="1"/>
  <c r="B15" i="1" s="1"/>
  <c r="B17" i="1" s="1"/>
  <c r="B19" i="1" s="1"/>
  <c r="B21" i="1" s="1"/>
  <c r="B23" i="1" s="1"/>
  <c r="B25" i="1" s="1"/>
  <c r="J25" i="1" s="1"/>
  <c r="J7" i="1"/>
  <c r="J15" i="1" l="1"/>
  <c r="J17" i="1"/>
  <c r="J11" i="1"/>
  <c r="J23" i="1"/>
  <c r="J21" i="1"/>
  <c r="J19" i="1"/>
  <c r="J13" i="1"/>
</calcChain>
</file>

<file path=xl/sharedStrings.xml><?xml version="1.0" encoding="utf-8"?>
<sst xmlns="http://schemas.openxmlformats.org/spreadsheetml/2006/main" count="107" uniqueCount="48">
  <si>
    <t>январь</t>
  </si>
  <si>
    <t>февраль</t>
  </si>
  <si>
    <t>за 2 месяца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</si>
  <si>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</si>
  <si>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</si>
  <si>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</si>
  <si>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</si>
  <si>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</si>
  <si>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</si>
  <si>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</si>
  <si>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</si>
  <si>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</si>
  <si>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</si>
  <si>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4 месяца</t>
  </si>
  <si>
    <t>за 5 месяцев</t>
  </si>
  <si>
    <t>за 6 месяцев</t>
  </si>
  <si>
    <t>за 7 месяцев</t>
  </si>
  <si>
    <t>за 8 месяцев</t>
  </si>
  <si>
    <t>за 9 месяцев</t>
  </si>
  <si>
    <t>за 10 месяцев</t>
  </si>
  <si>
    <t>за 11 месяцев</t>
  </si>
  <si>
    <t>за 12 месяцев</t>
  </si>
  <si>
    <t>месяц</t>
  </si>
  <si>
    <t>поступило</t>
  </si>
  <si>
    <t>на питание</t>
  </si>
  <si>
    <t>на хоз.нужды</t>
  </si>
  <si>
    <t>МЗ факт</t>
  </si>
  <si>
    <t>детский сад</t>
  </si>
  <si>
    <t>школа</t>
  </si>
  <si>
    <t>за 3 месяца</t>
  </si>
  <si>
    <t>Итого:</t>
  </si>
  <si>
    <t>Информация о привлечении и расходовании</t>
  </si>
  <si>
    <t>в МАОУООШ д.Взвад</t>
  </si>
  <si>
    <t xml:space="preserve">   </t>
  </si>
  <si>
    <t>израсходовано</t>
  </si>
  <si>
    <t>в т.ч.</t>
  </si>
  <si>
    <t>поступило на р/с</t>
  </si>
  <si>
    <t>на продукты питания</t>
  </si>
  <si>
    <t>внебюджетных средств за январь 2014 года</t>
  </si>
  <si>
    <t>ИТОГО:</t>
  </si>
  <si>
    <t>Директор школы</t>
  </si>
  <si>
    <t>Яцко С.Н.</t>
  </si>
  <si>
    <t>Главный бухгалтер</t>
  </si>
  <si>
    <t>Егорова О.В.</t>
  </si>
  <si>
    <t>1.     род.плата за дет.сад</t>
  </si>
  <si>
    <t>2.     добровольные пожертвования для школы</t>
  </si>
  <si>
    <t>внебюджетных средств за февраль 2014 года</t>
  </si>
  <si>
    <t>внебюджетных средств за март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</si>
</sst>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5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4" name="Рисунок 3" descr="Подпись директора школ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6562725"/>
          <a:ext cx="1019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5" name="Рисунок 4" descr="моя подпис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7191375"/>
          <a:ext cx="1143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4" name="Рисунок 3" descr="Подпись директора школ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277100"/>
          <a:ext cx="1019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5" name="Рисунок 4" descr="моя подпис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7905750"/>
          <a:ext cx="1143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4" name="Рисунок 3" descr="Подпись директора школ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277100"/>
          <a:ext cx="1019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5" name="Рисунок 4" descr="моя подпис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7905750"/>
          <a:ext cx="1143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G7" sqref="G7"/>
    </sheetView>
  </sheetViews>
  <sheetFormatPr defaultRowHeight="15" x14ac:dyDescent="0.25"/>
  <cols>
    <col min="1" max="1" width="13.7109375" style="1" customWidth="1"/>
    <col min="2" max="2" width="11.140625" style="1" customWidth="1"/>
    <col min="3" max="3" width="10.85546875" style="1" customWidth="1"/>
    <col min="4" max="4" width="13.7109375" style="1" customWidth="1"/>
    <col min="5" max="5" width="11.5703125" style="1" customWidth="1"/>
    <col min="6" max="7" width="11.7109375" style="1" customWidth="1"/>
    <col min="8" max="8" width="13.28515625" style="1" customWidth="1"/>
    <col min="9" max="9" width="10.140625" style="1" customWidth="1"/>
    <col min="10" max="10" width="11.7109375" style="1" customWidth="1"/>
    <col min="11" max="16384" width="9.140625" style="1"/>
  </cols>
  <sheetData>
    <row r="1" spans="1:10" x14ac:dyDescent="0.25">
      <c r="A1" s="11" t="s">
        <v>22</v>
      </c>
      <c r="B1" s="11" t="s">
        <v>27</v>
      </c>
      <c r="C1" s="12"/>
      <c r="D1" s="12"/>
      <c r="E1" s="12"/>
      <c r="F1" s="11" t="s">
        <v>28</v>
      </c>
      <c r="G1" s="12"/>
      <c r="H1" s="12"/>
      <c r="I1" s="12"/>
      <c r="J1" s="11" t="s">
        <v>30</v>
      </c>
    </row>
    <row r="2" spans="1:10" x14ac:dyDescent="0.25">
      <c r="A2" s="12"/>
      <c r="B2" s="2" t="s">
        <v>23</v>
      </c>
      <c r="C2" s="2" t="s">
        <v>24</v>
      </c>
      <c r="D2" s="2" t="s">
        <v>25</v>
      </c>
      <c r="E2" s="2" t="s">
        <v>26</v>
      </c>
      <c r="F2" s="2" t="s">
        <v>23</v>
      </c>
      <c r="G2" s="2" t="s">
        <v>24</v>
      </c>
      <c r="H2" s="2" t="s">
        <v>25</v>
      </c>
      <c r="I2" s="2" t="s">
        <v>26</v>
      </c>
      <c r="J2" s="12"/>
    </row>
    <row r="3" spans="1:10" x14ac:dyDescent="0.25">
      <c r="A3" s="2" t="s">
        <v>0</v>
      </c>
      <c r="B3" s="2">
        <v>0</v>
      </c>
      <c r="C3" s="2">
        <v>0</v>
      </c>
      <c r="D3" s="2">
        <v>0</v>
      </c>
      <c r="E3" s="2">
        <v>1162.5</v>
      </c>
      <c r="F3" s="2">
        <v>8723</v>
      </c>
      <c r="G3" s="2">
        <v>8048</v>
      </c>
      <c r="H3" s="2">
        <v>675</v>
      </c>
      <c r="I3" s="2">
        <v>675</v>
      </c>
      <c r="J3" s="2">
        <f t="shared" ref="J3:J25" si="0">B3+F3</f>
        <v>8723</v>
      </c>
    </row>
    <row r="4" spans="1:10" x14ac:dyDescent="0.25">
      <c r="A4" s="2" t="s">
        <v>1</v>
      </c>
      <c r="B4" s="2">
        <v>3837.4</v>
      </c>
      <c r="C4" s="2">
        <f>3837.4-1327.5</f>
        <v>2509.9</v>
      </c>
      <c r="D4" s="2">
        <v>1327.5</v>
      </c>
      <c r="E4" s="2">
        <v>165</v>
      </c>
      <c r="F4" s="2">
        <f>180+6959</f>
        <v>7139</v>
      </c>
      <c r="G4" s="2">
        <f>7139-1471.83</f>
        <v>5667.17</v>
      </c>
      <c r="H4" s="2">
        <v>1471.83</v>
      </c>
      <c r="I4" s="2">
        <v>1471.83</v>
      </c>
      <c r="J4" s="2">
        <f t="shared" si="0"/>
        <v>10976.4</v>
      </c>
    </row>
    <row r="5" spans="1:10" x14ac:dyDescent="0.25">
      <c r="A5" s="2" t="s">
        <v>2</v>
      </c>
      <c r="B5" s="2">
        <f>B3+B4</f>
        <v>3837.4</v>
      </c>
      <c r="C5" s="2">
        <f t="shared" ref="C5:I5" si="1">C3+C4</f>
        <v>2509.9</v>
      </c>
      <c r="D5" s="2">
        <f t="shared" si="1"/>
        <v>1327.5</v>
      </c>
      <c r="E5" s="2">
        <f t="shared" si="1"/>
        <v>1327.5</v>
      </c>
      <c r="F5" s="2">
        <f t="shared" si="1"/>
        <v>15862</v>
      </c>
      <c r="G5" s="2">
        <f t="shared" si="1"/>
        <v>13715.17</v>
      </c>
      <c r="H5" s="2">
        <f t="shared" si="1"/>
        <v>2146.83</v>
      </c>
      <c r="I5" s="2">
        <f t="shared" si="1"/>
        <v>2146.83</v>
      </c>
      <c r="J5" s="2">
        <f t="shared" si="0"/>
        <v>19699.400000000001</v>
      </c>
    </row>
    <row r="6" spans="1:10" x14ac:dyDescent="0.25">
      <c r="A6" s="2" t="s">
        <v>3</v>
      </c>
      <c r="B6" s="2">
        <v>4797.75</v>
      </c>
      <c r="C6" s="2">
        <f>4797.75-300</f>
        <v>4497.75</v>
      </c>
      <c r="D6" s="2">
        <v>300</v>
      </c>
      <c r="E6" s="2">
        <v>300</v>
      </c>
      <c r="F6" s="2">
        <f>390+8827</f>
        <v>9217</v>
      </c>
      <c r="G6" s="2">
        <f>9217-480</f>
        <v>8737</v>
      </c>
      <c r="H6" s="2">
        <v>480</v>
      </c>
      <c r="I6" s="2">
        <v>480</v>
      </c>
      <c r="J6" s="2">
        <f t="shared" si="0"/>
        <v>14014.75</v>
      </c>
    </row>
    <row r="7" spans="1:10" x14ac:dyDescent="0.25">
      <c r="A7" s="2" t="s">
        <v>29</v>
      </c>
      <c r="B7" s="2">
        <f>B5+B6</f>
        <v>8635.15</v>
      </c>
      <c r="C7" s="2">
        <f t="shared" ref="C7:I7" si="2">C5+C6</f>
        <v>7007.65</v>
      </c>
      <c r="D7" s="2">
        <f t="shared" si="2"/>
        <v>1627.5</v>
      </c>
      <c r="E7" s="2">
        <f t="shared" si="2"/>
        <v>1627.5</v>
      </c>
      <c r="F7" s="2">
        <f t="shared" si="2"/>
        <v>25079</v>
      </c>
      <c r="G7" s="2">
        <f t="shared" si="2"/>
        <v>22452.17</v>
      </c>
      <c r="H7" s="2">
        <f t="shared" si="2"/>
        <v>2626.83</v>
      </c>
      <c r="I7" s="2">
        <f t="shared" si="2"/>
        <v>2626.83</v>
      </c>
      <c r="J7" s="2">
        <f t="shared" si="0"/>
        <v>33714.15</v>
      </c>
    </row>
    <row r="8" spans="1:10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x14ac:dyDescent="0.25">
      <c r="A9" s="2" t="s">
        <v>13</v>
      </c>
      <c r="B9" s="2">
        <f t="shared" ref="B9:B25" si="3">B7+B8</f>
        <v>8635.15</v>
      </c>
      <c r="C9" s="2">
        <f t="shared" ref="C9" si="4">C7+C8</f>
        <v>7007.65</v>
      </c>
      <c r="D9" s="2">
        <f t="shared" ref="D9" si="5">D7+D8</f>
        <v>1627.5</v>
      </c>
      <c r="E9" s="2">
        <f t="shared" ref="E9" si="6">E7+E8</f>
        <v>1627.5</v>
      </c>
      <c r="F9" s="2">
        <f t="shared" ref="F9" si="7">F7+F8</f>
        <v>25079</v>
      </c>
      <c r="G9" s="2">
        <f t="shared" ref="G9" si="8">G7+G8</f>
        <v>22452.17</v>
      </c>
      <c r="H9" s="2">
        <f t="shared" ref="H9" si="9">H7+H8</f>
        <v>2626.83</v>
      </c>
      <c r="I9" s="2">
        <f t="shared" ref="I9" si="10">I7+I8</f>
        <v>2626.83</v>
      </c>
      <c r="J9" s="2">
        <f t="shared" si="0"/>
        <v>33714.15</v>
      </c>
    </row>
    <row r="10" spans="1:10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x14ac:dyDescent="0.25">
      <c r="A11" s="2" t="s">
        <v>14</v>
      </c>
      <c r="B11" s="2">
        <f t="shared" si="3"/>
        <v>8635.15</v>
      </c>
      <c r="C11" s="2">
        <f t="shared" ref="C11" si="11">C9+C10</f>
        <v>7007.65</v>
      </c>
      <c r="D11" s="2">
        <f t="shared" ref="D11" si="12">D9+D10</f>
        <v>1627.5</v>
      </c>
      <c r="E11" s="2">
        <f t="shared" ref="E11" si="13">E9+E10</f>
        <v>1627.5</v>
      </c>
      <c r="F11" s="2">
        <f t="shared" ref="F11" si="14">F9+F10</f>
        <v>25079</v>
      </c>
      <c r="G11" s="2">
        <f t="shared" ref="G11" si="15">G9+G10</f>
        <v>22452.17</v>
      </c>
      <c r="H11" s="2">
        <f t="shared" ref="H11" si="16">H9+H10</f>
        <v>2626.83</v>
      </c>
      <c r="I11" s="2">
        <f t="shared" ref="I11" si="17">I9+I10</f>
        <v>2626.83</v>
      </c>
      <c r="J11" s="2">
        <f t="shared" si="0"/>
        <v>33714.15</v>
      </c>
    </row>
    <row r="12" spans="1:10" x14ac:dyDescent="0.2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x14ac:dyDescent="0.25">
      <c r="A13" s="2" t="s">
        <v>15</v>
      </c>
      <c r="B13" s="2">
        <f t="shared" si="3"/>
        <v>8635.15</v>
      </c>
      <c r="C13" s="2">
        <f t="shared" ref="C13" si="18">C11+C12</f>
        <v>7007.65</v>
      </c>
      <c r="D13" s="2">
        <f t="shared" ref="D13" si="19">D11+D12</f>
        <v>1627.5</v>
      </c>
      <c r="E13" s="2">
        <f t="shared" ref="E13" si="20">E11+E12</f>
        <v>1627.5</v>
      </c>
      <c r="F13" s="2">
        <f t="shared" ref="F13" si="21">F11+F12</f>
        <v>25079</v>
      </c>
      <c r="G13" s="2">
        <f t="shared" ref="G13" si="22">G11+G12</f>
        <v>22452.17</v>
      </c>
      <c r="H13" s="2">
        <f t="shared" ref="H13" si="23">H11+H12</f>
        <v>2626.83</v>
      </c>
      <c r="I13" s="2">
        <f t="shared" ref="I13" si="24">I11+I12</f>
        <v>2626.83</v>
      </c>
      <c r="J13" s="2">
        <f t="shared" si="0"/>
        <v>33714.15</v>
      </c>
    </row>
    <row r="14" spans="1:10" x14ac:dyDescent="0.25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</row>
    <row r="15" spans="1:10" x14ac:dyDescent="0.25">
      <c r="A15" s="2" t="s">
        <v>16</v>
      </c>
      <c r="B15" s="2">
        <f t="shared" si="3"/>
        <v>8635.15</v>
      </c>
      <c r="C15" s="2">
        <f t="shared" ref="C15" si="25">C13+C14</f>
        <v>7007.65</v>
      </c>
      <c r="D15" s="2">
        <f t="shared" ref="D15" si="26">D13+D14</f>
        <v>1627.5</v>
      </c>
      <c r="E15" s="2">
        <f t="shared" ref="E15" si="27">E13+E14</f>
        <v>1627.5</v>
      </c>
      <c r="F15" s="2">
        <f t="shared" ref="F15" si="28">F13+F14</f>
        <v>25079</v>
      </c>
      <c r="G15" s="2">
        <f t="shared" ref="G15" si="29">G13+G14</f>
        <v>22452.17</v>
      </c>
      <c r="H15" s="2">
        <f t="shared" ref="H15" si="30">H13+H14</f>
        <v>2626.83</v>
      </c>
      <c r="I15" s="2">
        <f t="shared" ref="I15" si="31">I13+I14</f>
        <v>2626.83</v>
      </c>
      <c r="J15" s="2">
        <f t="shared" si="0"/>
        <v>33714.15</v>
      </c>
    </row>
    <row r="16" spans="1:10" x14ac:dyDescent="0.25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</row>
    <row r="17" spans="1:10" x14ac:dyDescent="0.25">
      <c r="A17" s="2" t="s">
        <v>17</v>
      </c>
      <c r="B17" s="2">
        <f t="shared" si="3"/>
        <v>8635.15</v>
      </c>
      <c r="C17" s="2">
        <f t="shared" ref="C17" si="32">C15+C16</f>
        <v>7007.65</v>
      </c>
      <c r="D17" s="2">
        <f t="shared" ref="D17" si="33">D15+D16</f>
        <v>1627.5</v>
      </c>
      <c r="E17" s="2">
        <f t="shared" ref="E17" si="34">E15+E16</f>
        <v>1627.5</v>
      </c>
      <c r="F17" s="2">
        <f t="shared" ref="F17" si="35">F15+F16</f>
        <v>25079</v>
      </c>
      <c r="G17" s="2">
        <f t="shared" ref="G17" si="36">G15+G16</f>
        <v>22452.17</v>
      </c>
      <c r="H17" s="2">
        <f t="shared" ref="H17" si="37">H15+H16</f>
        <v>2626.83</v>
      </c>
      <c r="I17" s="2">
        <f t="shared" ref="I17" si="38">I15+I16</f>
        <v>2626.83</v>
      </c>
      <c r="J17" s="2">
        <f t="shared" si="0"/>
        <v>33714.15</v>
      </c>
    </row>
    <row r="18" spans="1:10" x14ac:dyDescent="0.25">
      <c r="A18" s="2" t="s">
        <v>9</v>
      </c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</row>
    <row r="19" spans="1:10" x14ac:dyDescent="0.25">
      <c r="A19" s="2" t="s">
        <v>18</v>
      </c>
      <c r="B19" s="2">
        <f t="shared" si="3"/>
        <v>8635.15</v>
      </c>
      <c r="C19" s="2">
        <f t="shared" ref="C19" si="39">C17+C18</f>
        <v>7007.65</v>
      </c>
      <c r="D19" s="2">
        <f t="shared" ref="D19" si="40">D17+D18</f>
        <v>1627.5</v>
      </c>
      <c r="E19" s="2">
        <f t="shared" ref="E19" si="41">E17+E18</f>
        <v>1627.5</v>
      </c>
      <c r="F19" s="2">
        <f t="shared" ref="F19" si="42">F17+F18</f>
        <v>25079</v>
      </c>
      <c r="G19" s="2">
        <f t="shared" ref="G19" si="43">G17+G18</f>
        <v>22452.17</v>
      </c>
      <c r="H19" s="2">
        <f t="shared" ref="H19" si="44">H17+H18</f>
        <v>2626.83</v>
      </c>
      <c r="I19" s="2">
        <f t="shared" ref="I19" si="45">I17+I18</f>
        <v>2626.83</v>
      </c>
      <c r="J19" s="2">
        <f t="shared" si="0"/>
        <v>33714.15</v>
      </c>
    </row>
    <row r="20" spans="1:10" x14ac:dyDescent="0.25">
      <c r="A20" s="2" t="s">
        <v>10</v>
      </c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</row>
    <row r="21" spans="1:10" x14ac:dyDescent="0.25">
      <c r="A21" s="2" t="s">
        <v>19</v>
      </c>
      <c r="B21" s="2">
        <f t="shared" si="3"/>
        <v>8635.15</v>
      </c>
      <c r="C21" s="2">
        <f t="shared" ref="C21" si="46">C19+C20</f>
        <v>7007.65</v>
      </c>
      <c r="D21" s="2">
        <f t="shared" ref="D21" si="47">D19+D20</f>
        <v>1627.5</v>
      </c>
      <c r="E21" s="2">
        <f t="shared" ref="E21" si="48">E19+E20</f>
        <v>1627.5</v>
      </c>
      <c r="F21" s="2">
        <f t="shared" ref="F21" si="49">F19+F20</f>
        <v>25079</v>
      </c>
      <c r="G21" s="2">
        <f t="shared" ref="G21" si="50">G19+G20</f>
        <v>22452.17</v>
      </c>
      <c r="H21" s="2">
        <f t="shared" ref="H21" si="51">H19+H20</f>
        <v>2626.83</v>
      </c>
      <c r="I21" s="2">
        <f t="shared" ref="I21" si="52">I19+I20</f>
        <v>2626.83</v>
      </c>
      <c r="J21" s="2">
        <f t="shared" si="0"/>
        <v>33714.15</v>
      </c>
    </row>
    <row r="22" spans="1:10" x14ac:dyDescent="0.25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</row>
    <row r="23" spans="1:10" x14ac:dyDescent="0.25">
      <c r="A23" s="2" t="s">
        <v>20</v>
      </c>
      <c r="B23" s="2">
        <f t="shared" si="3"/>
        <v>8635.15</v>
      </c>
      <c r="C23" s="2">
        <f t="shared" ref="C23" si="53">C21+C22</f>
        <v>7007.65</v>
      </c>
      <c r="D23" s="2">
        <f t="shared" ref="D23" si="54">D21+D22</f>
        <v>1627.5</v>
      </c>
      <c r="E23" s="2">
        <f t="shared" ref="E23" si="55">E21+E22</f>
        <v>1627.5</v>
      </c>
      <c r="F23" s="2">
        <f t="shared" ref="F23" si="56">F21+F22</f>
        <v>25079</v>
      </c>
      <c r="G23" s="2">
        <f t="shared" ref="G23" si="57">G21+G22</f>
        <v>22452.17</v>
      </c>
      <c r="H23" s="2">
        <f t="shared" ref="H23" si="58">H21+H22</f>
        <v>2626.83</v>
      </c>
      <c r="I23" s="2">
        <f t="shared" ref="I23" si="59">I21+I22</f>
        <v>2626.83</v>
      </c>
      <c r="J23" s="2">
        <f t="shared" si="0"/>
        <v>33714.15</v>
      </c>
    </row>
    <row r="24" spans="1:10" x14ac:dyDescent="0.2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</row>
    <row r="25" spans="1:10" x14ac:dyDescent="0.25">
      <c r="A25" s="2" t="s">
        <v>21</v>
      </c>
      <c r="B25" s="2">
        <f t="shared" si="3"/>
        <v>8635.15</v>
      </c>
      <c r="C25" s="2">
        <f t="shared" ref="C25" si="60">C23+C24</f>
        <v>7007.65</v>
      </c>
      <c r="D25" s="2">
        <f t="shared" ref="D25" si="61">D23+D24</f>
        <v>1627.5</v>
      </c>
      <c r="E25" s="2">
        <f t="shared" ref="E25" si="62">E23+E24</f>
        <v>1627.5</v>
      </c>
      <c r="F25" s="2">
        <f t="shared" ref="F25" si="63">F23+F24</f>
        <v>25079</v>
      </c>
      <c r="G25" s="2">
        <f t="shared" ref="G25" si="64">G23+G24</f>
        <v>22452.17</v>
      </c>
      <c r="H25" s="2">
        <f t="shared" ref="H25" si="65">H23+H24</f>
        <v>2626.83</v>
      </c>
      <c r="I25" s="2">
        <f t="shared" ref="I25" si="66">I23+I24</f>
        <v>2626.83</v>
      </c>
      <c r="J25" s="2">
        <f t="shared" si="0"/>
        <v>33714.15</v>
      </c>
    </row>
    <row r="26" spans="1:10" x14ac:dyDescent="0.25">
      <c r="B26" s="1">
        <f>C25+D25</f>
        <v>8635.15</v>
      </c>
      <c r="F26" s="1">
        <f>G25+H25</f>
        <v>25079</v>
      </c>
    </row>
  </sheetData>
  <mergeCells count="4">
    <mergeCell ref="A1:A2"/>
    <mergeCell ref="B1:E1"/>
    <mergeCell ref="F1:I1"/>
    <mergeCell ref="J1:J2"/>
  </mergeCells>
  <pageMargins left="0.7" right="0.7" top="0.75" bottom="0.75" header="0.3" footer="0.3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27" sqref="C27"/>
    </sheetView>
  </sheetViews>
  <sheetFormatPr defaultRowHeight="18.75" x14ac:dyDescent="0.3"/>
  <cols>
    <col min="1" max="1" width="10.7109375" style="4" customWidth="1"/>
    <col min="2" max="2" width="16.42578125" style="4" bestFit="1" customWidth="1"/>
    <col min="3" max="4" width="9.140625" style="4"/>
    <col min="5" max="5" width="11.42578125" style="4" customWidth="1"/>
    <col min="6" max="16384" width="9.140625" style="4"/>
  </cols>
  <sheetData>
    <row r="1" spans="1:8" x14ac:dyDescent="0.3">
      <c r="A1" s="3"/>
    </row>
    <row r="2" spans="1:8" x14ac:dyDescent="0.3">
      <c r="A2" s="15" t="s">
        <v>31</v>
      </c>
      <c r="B2" s="16"/>
      <c r="C2" s="16"/>
      <c r="D2" s="16"/>
      <c r="E2" s="16"/>
      <c r="F2" s="16"/>
      <c r="G2" s="16"/>
      <c r="H2" s="16"/>
    </row>
    <row r="3" spans="1:8" x14ac:dyDescent="0.3">
      <c r="A3" s="15" t="s">
        <v>38</v>
      </c>
      <c r="B3" s="16"/>
      <c r="C3" s="16"/>
      <c r="D3" s="16"/>
      <c r="E3" s="16"/>
      <c r="F3" s="16"/>
      <c r="G3" s="16"/>
      <c r="H3" s="16"/>
    </row>
    <row r="4" spans="1:8" x14ac:dyDescent="0.3">
      <c r="A4" s="15" t="s">
        <v>32</v>
      </c>
      <c r="B4" s="16"/>
      <c r="C4" s="16"/>
      <c r="D4" s="16"/>
      <c r="E4" s="16"/>
      <c r="F4" s="16"/>
      <c r="G4" s="16"/>
      <c r="H4" s="16"/>
    </row>
    <row r="5" spans="1:8" x14ac:dyDescent="0.3">
      <c r="A5" s="3"/>
    </row>
    <row r="6" spans="1:8" x14ac:dyDescent="0.3">
      <c r="A6" s="3"/>
    </row>
    <row r="7" spans="1:8" x14ac:dyDescent="0.3">
      <c r="A7" s="9" t="s">
        <v>44</v>
      </c>
      <c r="B7" s="10"/>
    </row>
    <row r="8" spans="1:8" ht="10.5" customHeight="1" x14ac:dyDescent="0.3">
      <c r="A8" s="5"/>
    </row>
    <row r="9" spans="1:8" x14ac:dyDescent="0.3">
      <c r="B9" s="3" t="s">
        <v>36</v>
      </c>
      <c r="F9" s="13">
        <v>0</v>
      </c>
      <c r="G9" s="14"/>
    </row>
    <row r="10" spans="1:8" ht="8.25" customHeight="1" x14ac:dyDescent="0.3">
      <c r="A10" s="5"/>
    </row>
    <row r="11" spans="1:8" x14ac:dyDescent="0.3">
      <c r="B11" s="3" t="s">
        <v>34</v>
      </c>
      <c r="F11" s="13">
        <f>F12+F13</f>
        <v>0</v>
      </c>
      <c r="G11" s="14"/>
    </row>
    <row r="12" spans="1:8" x14ac:dyDescent="0.3">
      <c r="A12" s="5" t="s">
        <v>33</v>
      </c>
      <c r="B12" s="5" t="s">
        <v>35</v>
      </c>
      <c r="C12" s="3" t="s">
        <v>37</v>
      </c>
      <c r="F12" s="13">
        <v>0</v>
      </c>
      <c r="G12" s="14"/>
    </row>
    <row r="13" spans="1:8" x14ac:dyDescent="0.3">
      <c r="C13" s="3" t="s">
        <v>25</v>
      </c>
      <c r="E13" s="5"/>
      <c r="F13" s="13">
        <v>0</v>
      </c>
      <c r="G13" s="14"/>
    </row>
    <row r="14" spans="1:8" x14ac:dyDescent="0.3">
      <c r="A14" s="5"/>
    </row>
    <row r="15" spans="1:8" x14ac:dyDescent="0.3">
      <c r="A15" s="5"/>
    </row>
    <row r="16" spans="1:8" x14ac:dyDescent="0.3">
      <c r="A16" s="9" t="s">
        <v>45</v>
      </c>
    </row>
    <row r="17" spans="1:8" ht="8.25" customHeight="1" x14ac:dyDescent="0.3">
      <c r="A17" s="5"/>
    </row>
    <row r="18" spans="1:8" x14ac:dyDescent="0.3">
      <c r="B18" s="3" t="s">
        <v>36</v>
      </c>
      <c r="F18" s="13">
        <v>8723</v>
      </c>
      <c r="G18" s="14"/>
    </row>
    <row r="19" spans="1:8" ht="8.25" customHeight="1" x14ac:dyDescent="0.3">
      <c r="A19" s="5"/>
    </row>
    <row r="20" spans="1:8" x14ac:dyDescent="0.3">
      <c r="B20" s="3" t="s">
        <v>34</v>
      </c>
      <c r="F20" s="13">
        <f>F21+F22</f>
        <v>8723</v>
      </c>
      <c r="G20" s="14"/>
    </row>
    <row r="21" spans="1:8" x14ac:dyDescent="0.3">
      <c r="A21" s="5" t="s">
        <v>33</v>
      </c>
      <c r="B21" s="5" t="s">
        <v>35</v>
      </c>
      <c r="C21" s="3" t="s">
        <v>37</v>
      </c>
      <c r="F21" s="13">
        <f>F18-F22</f>
        <v>8048</v>
      </c>
      <c r="G21" s="14"/>
    </row>
    <row r="22" spans="1:8" x14ac:dyDescent="0.3">
      <c r="C22" s="3" t="s">
        <v>25</v>
      </c>
      <c r="E22" s="5"/>
      <c r="F22" s="13">
        <v>675</v>
      </c>
      <c r="G22" s="14"/>
    </row>
    <row r="23" spans="1:8" x14ac:dyDescent="0.3">
      <c r="C23" s="5"/>
      <c r="F23" s="5"/>
    </row>
    <row r="24" spans="1:8" x14ac:dyDescent="0.3">
      <c r="C24" s="5"/>
      <c r="H24" s="5"/>
    </row>
    <row r="25" spans="1:8" x14ac:dyDescent="0.3">
      <c r="A25" s="5"/>
    </row>
    <row r="26" spans="1:8" x14ac:dyDescent="0.3">
      <c r="A26" s="5"/>
    </row>
    <row r="27" spans="1:8" x14ac:dyDescent="0.3">
      <c r="A27" s="4" t="s">
        <v>39</v>
      </c>
      <c r="B27" s="3" t="s">
        <v>36</v>
      </c>
      <c r="F27" s="13">
        <f>F9+F18</f>
        <v>8723</v>
      </c>
      <c r="G27" s="14"/>
    </row>
    <row r="28" spans="1:8" x14ac:dyDescent="0.3">
      <c r="B28" s="3" t="s">
        <v>34</v>
      </c>
      <c r="F28" s="13">
        <f>F11+F20</f>
        <v>8723</v>
      </c>
      <c r="G28" s="14"/>
    </row>
    <row r="29" spans="1:8" x14ac:dyDescent="0.3">
      <c r="A29" s="5"/>
    </row>
    <row r="30" spans="1:8" x14ac:dyDescent="0.3">
      <c r="A30" s="5"/>
    </row>
    <row r="31" spans="1:8" x14ac:dyDescent="0.3">
      <c r="A31" s="5"/>
    </row>
    <row r="32" spans="1:8" x14ac:dyDescent="0.3">
      <c r="A32" s="5"/>
    </row>
    <row r="33" spans="1:6" x14ac:dyDescent="0.3">
      <c r="A33" s="5"/>
    </row>
    <row r="34" spans="1:6" x14ac:dyDescent="0.3">
      <c r="A34" s="5"/>
      <c r="B34" s="4" t="s">
        <v>40</v>
      </c>
      <c r="F34" s="4" t="s">
        <v>41</v>
      </c>
    </row>
    <row r="35" spans="1:6" x14ac:dyDescent="0.3">
      <c r="A35" s="5"/>
    </row>
    <row r="36" spans="1:6" x14ac:dyDescent="0.3">
      <c r="A36" s="5"/>
    </row>
    <row r="37" spans="1:6" x14ac:dyDescent="0.3">
      <c r="A37" s="5"/>
      <c r="B37" s="4" t="s">
        <v>42</v>
      </c>
      <c r="F37" s="4" t="s">
        <v>43</v>
      </c>
    </row>
    <row r="38" spans="1:6" x14ac:dyDescent="0.3">
      <c r="A38" s="6"/>
    </row>
    <row r="39" spans="1:6" ht="22.5" x14ac:dyDescent="0.3">
      <c r="A39" s="7"/>
    </row>
    <row r="40" spans="1:6" x14ac:dyDescent="0.3">
      <c r="A40" s="5"/>
    </row>
    <row r="41" spans="1:6" x14ac:dyDescent="0.3">
      <c r="A41" s="5"/>
    </row>
    <row r="42" spans="1:6" ht="22.5" x14ac:dyDescent="0.3">
      <c r="A42" s="7"/>
    </row>
    <row r="43" spans="1:6" x14ac:dyDescent="0.3">
      <c r="A43" s="8"/>
    </row>
  </sheetData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defaultRowHeight="18.75" x14ac:dyDescent="0.3"/>
  <cols>
    <col min="1" max="1" width="10.7109375" style="4" customWidth="1"/>
    <col min="2" max="2" width="16.42578125" style="4" bestFit="1" customWidth="1"/>
    <col min="3" max="4" width="9.140625" style="4"/>
    <col min="5" max="5" width="11.42578125" style="4" customWidth="1"/>
    <col min="6" max="16384" width="9.140625" style="4"/>
  </cols>
  <sheetData>
    <row r="1" spans="1:8" x14ac:dyDescent="0.3">
      <c r="A1" s="3"/>
    </row>
    <row r="2" spans="1:8" x14ac:dyDescent="0.3">
      <c r="A2" s="15" t="s">
        <v>31</v>
      </c>
      <c r="B2" s="16"/>
      <c r="C2" s="16"/>
      <c r="D2" s="16"/>
      <c r="E2" s="16"/>
      <c r="F2" s="16"/>
      <c r="G2" s="16"/>
      <c r="H2" s="16"/>
    </row>
    <row r="3" spans="1:8" x14ac:dyDescent="0.3">
      <c r="A3" s="15" t="s">
        <v>46</v>
      </c>
      <c r="B3" s="16"/>
      <c r="C3" s="16"/>
      <c r="D3" s="16"/>
      <c r="E3" s="16"/>
      <c r="F3" s="16"/>
      <c r="G3" s="16"/>
      <c r="H3" s="16"/>
    </row>
    <row r="4" spans="1:8" x14ac:dyDescent="0.3">
      <c r="A4" s="15" t="s">
        <v>32</v>
      </c>
      <c r="B4" s="16"/>
      <c r="C4" s="16"/>
      <c r="D4" s="16"/>
      <c r="E4" s="16"/>
      <c r="F4" s="16"/>
      <c r="G4" s="16"/>
      <c r="H4" s="16"/>
    </row>
    <row r="5" spans="1:8" x14ac:dyDescent="0.3">
      <c r="A5" s="3"/>
    </row>
    <row r="6" spans="1:8" x14ac:dyDescent="0.3">
      <c r="A6" s="3"/>
    </row>
    <row r="7" spans="1:8" x14ac:dyDescent="0.3">
      <c r="A7" s="9" t="s">
        <v>44</v>
      </c>
      <c r="B7" s="10"/>
    </row>
    <row r="8" spans="1:8" ht="10.5" customHeight="1" x14ac:dyDescent="0.3">
      <c r="A8" s="5"/>
    </row>
    <row r="9" spans="1:8" x14ac:dyDescent="0.3">
      <c r="B9" s="3" t="s">
        <v>36</v>
      </c>
      <c r="F9" s="13">
        <v>3837.4</v>
      </c>
      <c r="G9" s="14"/>
    </row>
    <row r="10" spans="1:8" ht="8.25" customHeight="1" x14ac:dyDescent="0.3">
      <c r="A10" s="5"/>
    </row>
    <row r="11" spans="1:8" x14ac:dyDescent="0.3">
      <c r="B11" s="3" t="s">
        <v>34</v>
      </c>
      <c r="F11" s="13">
        <f>F9</f>
        <v>3837.4</v>
      </c>
      <c r="G11" s="14"/>
    </row>
    <row r="12" spans="1:8" x14ac:dyDescent="0.3">
      <c r="A12" s="5" t="s">
        <v>33</v>
      </c>
      <c r="B12" s="5" t="s">
        <v>35</v>
      </c>
      <c r="C12" s="3" t="s">
        <v>37</v>
      </c>
      <c r="F12" s="13">
        <f>F11-F13</f>
        <v>2509.9</v>
      </c>
      <c r="G12" s="14"/>
    </row>
    <row r="13" spans="1:8" x14ac:dyDescent="0.3">
      <c r="C13" s="3" t="s">
        <v>25</v>
      </c>
      <c r="E13" s="5"/>
      <c r="F13" s="13">
        <v>1327.5</v>
      </c>
      <c r="G13" s="14"/>
    </row>
    <row r="14" spans="1:8" x14ac:dyDescent="0.3">
      <c r="A14" s="5"/>
    </row>
    <row r="15" spans="1:8" x14ac:dyDescent="0.3">
      <c r="A15" s="5"/>
    </row>
    <row r="16" spans="1:8" x14ac:dyDescent="0.3">
      <c r="A16" s="9" t="s">
        <v>45</v>
      </c>
    </row>
    <row r="17" spans="1:8" ht="8.25" customHeight="1" x14ac:dyDescent="0.3">
      <c r="A17" s="5"/>
    </row>
    <row r="18" spans="1:8" x14ac:dyDescent="0.3">
      <c r="B18" s="3" t="s">
        <v>36</v>
      </c>
      <c r="F18" s="13">
        <v>7139</v>
      </c>
      <c r="G18" s="14"/>
    </row>
    <row r="19" spans="1:8" ht="8.25" customHeight="1" x14ac:dyDescent="0.3">
      <c r="A19" s="5"/>
    </row>
    <row r="20" spans="1:8" x14ac:dyDescent="0.3">
      <c r="B20" s="3" t="s">
        <v>34</v>
      </c>
      <c r="F20" s="13">
        <f>F18</f>
        <v>7139</v>
      </c>
      <c r="G20" s="14"/>
    </row>
    <row r="21" spans="1:8" x14ac:dyDescent="0.3">
      <c r="A21" s="5" t="s">
        <v>33</v>
      </c>
      <c r="B21" s="5" t="s">
        <v>35</v>
      </c>
      <c r="C21" s="3" t="s">
        <v>37</v>
      </c>
      <c r="F21" s="13">
        <f>F20-F22</f>
        <v>5667.17</v>
      </c>
      <c r="G21" s="14"/>
    </row>
    <row r="22" spans="1:8" x14ac:dyDescent="0.3">
      <c r="C22" s="3" t="s">
        <v>25</v>
      </c>
      <c r="E22" s="5"/>
      <c r="F22" s="13">
        <v>1471.83</v>
      </c>
      <c r="G22" s="14"/>
    </row>
    <row r="23" spans="1:8" x14ac:dyDescent="0.3">
      <c r="C23" s="5"/>
      <c r="F23" s="5"/>
    </row>
    <row r="24" spans="1:8" x14ac:dyDescent="0.3">
      <c r="C24" s="5"/>
      <c r="H24" s="5"/>
    </row>
    <row r="25" spans="1:8" x14ac:dyDescent="0.3">
      <c r="A25" s="5"/>
    </row>
    <row r="26" spans="1:8" x14ac:dyDescent="0.3">
      <c r="A26" s="5"/>
    </row>
    <row r="27" spans="1:8" x14ac:dyDescent="0.3">
      <c r="A27" s="4" t="s">
        <v>39</v>
      </c>
      <c r="B27" s="3" t="s">
        <v>36</v>
      </c>
      <c r="F27" s="13">
        <f>F9+F18</f>
        <v>10976.4</v>
      </c>
      <c r="G27" s="14"/>
    </row>
    <row r="28" spans="1:8" x14ac:dyDescent="0.3">
      <c r="B28" s="3" t="s">
        <v>34</v>
      </c>
      <c r="F28" s="13">
        <f>F11+F20</f>
        <v>10976.4</v>
      </c>
      <c r="G28" s="14"/>
    </row>
    <row r="29" spans="1:8" x14ac:dyDescent="0.3">
      <c r="A29" s="5"/>
    </row>
    <row r="30" spans="1:8" x14ac:dyDescent="0.3">
      <c r="A30" s="5"/>
    </row>
    <row r="31" spans="1:8" x14ac:dyDescent="0.3">
      <c r="A31" s="5"/>
    </row>
    <row r="32" spans="1:8" x14ac:dyDescent="0.3">
      <c r="A32" s="5"/>
    </row>
    <row r="33" spans="1:6" x14ac:dyDescent="0.3">
      <c r="A33" s="5"/>
    </row>
    <row r="34" spans="1:6" x14ac:dyDescent="0.3">
      <c r="A34" s="5"/>
      <c r="B34" s="4" t="s">
        <v>40</v>
      </c>
      <c r="F34" s="4" t="s">
        <v>41</v>
      </c>
    </row>
    <row r="35" spans="1:6" x14ac:dyDescent="0.3">
      <c r="A35" s="5"/>
    </row>
    <row r="36" spans="1:6" x14ac:dyDescent="0.3">
      <c r="A36" s="5"/>
    </row>
    <row r="37" spans="1:6" x14ac:dyDescent="0.3">
      <c r="A37" s="5"/>
      <c r="B37" s="4" t="s">
        <v>42</v>
      </c>
      <c r="F37" s="4" t="s">
        <v>43</v>
      </c>
    </row>
    <row r="38" spans="1:6" x14ac:dyDescent="0.3">
      <c r="A38" s="6"/>
    </row>
    <row r="39" spans="1:6" ht="22.5" x14ac:dyDescent="0.3">
      <c r="A39" s="7"/>
    </row>
    <row r="40" spans="1:6" x14ac:dyDescent="0.3">
      <c r="A40" s="5"/>
    </row>
    <row r="41" spans="1:6" x14ac:dyDescent="0.3">
      <c r="A41" s="5"/>
    </row>
    <row r="42" spans="1:6" ht="22.5" x14ac:dyDescent="0.3">
      <c r="A42" s="7"/>
    </row>
    <row r="43" spans="1:6" x14ac:dyDescent="0.3">
      <c r="A43" s="8"/>
    </row>
  </sheetData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I25" sqref="I25"/>
    </sheetView>
  </sheetViews>
  <sheetFormatPr defaultRowHeight="18.75" x14ac:dyDescent="0.3"/>
  <cols>
    <col min="1" max="1" width="10.7109375" style="4" customWidth="1"/>
    <col min="2" max="2" width="16.42578125" style="4" bestFit="1" customWidth="1"/>
    <col min="3" max="4" width="9.140625" style="4"/>
    <col min="5" max="5" width="11.42578125" style="4" customWidth="1"/>
    <col min="6" max="16384" width="9.140625" style="4"/>
  </cols>
  <sheetData>
    <row r="1" spans="1:8" x14ac:dyDescent="0.3">
      <c r="A1" s="3"/>
    </row>
    <row r="2" spans="1:8" x14ac:dyDescent="0.3">
      <c r="A2" s="15" t="s">
        <v>31</v>
      </c>
      <c r="B2" s="16"/>
      <c r="C2" s="16"/>
      <c r="D2" s="16"/>
      <c r="E2" s="16"/>
      <c r="F2" s="16"/>
      <c r="G2" s="16"/>
      <c r="H2" s="16"/>
    </row>
    <row r="3" spans="1:8" x14ac:dyDescent="0.3">
      <c r="A3" s="15" t="s">
        <v>47</v>
      </c>
      <c r="B3" s="16"/>
      <c r="C3" s="16"/>
      <c r="D3" s="16"/>
      <c r="E3" s="16"/>
      <c r="F3" s="16"/>
      <c r="G3" s="16"/>
      <c r="H3" s="16"/>
    </row>
    <row r="4" spans="1:8" x14ac:dyDescent="0.3">
      <c r="A4" s="15" t="s">
        <v>32</v>
      </c>
      <c r="B4" s="16"/>
      <c r="C4" s="16"/>
      <c r="D4" s="16"/>
      <c r="E4" s="16"/>
      <c r="F4" s="16"/>
      <c r="G4" s="16"/>
      <c r="H4" s="16"/>
    </row>
    <row r="5" spans="1:8" x14ac:dyDescent="0.3">
      <c r="A5" s="3"/>
    </row>
    <row r="6" spans="1:8" x14ac:dyDescent="0.3">
      <c r="A6" s="3"/>
    </row>
    <row r="7" spans="1:8" x14ac:dyDescent="0.3">
      <c r="A7" s="9" t="s">
        <v>44</v>
      </c>
      <c r="B7" s="10"/>
    </row>
    <row r="8" spans="1:8" ht="10.5" customHeight="1" x14ac:dyDescent="0.3">
      <c r="A8" s="5"/>
    </row>
    <row r="9" spans="1:8" x14ac:dyDescent="0.3">
      <c r="B9" s="3" t="s">
        <v>36</v>
      </c>
      <c r="F9" s="13">
        <f>расшифр.!B6</f>
        <v>4797.75</v>
      </c>
      <c r="G9" s="14"/>
    </row>
    <row r="10" spans="1:8" ht="8.25" customHeight="1" x14ac:dyDescent="0.3">
      <c r="A10" s="5"/>
    </row>
    <row r="11" spans="1:8" x14ac:dyDescent="0.3">
      <c r="B11" s="3" t="s">
        <v>34</v>
      </c>
      <c r="F11" s="13">
        <f>F9</f>
        <v>4797.75</v>
      </c>
      <c r="G11" s="14"/>
    </row>
    <row r="12" spans="1:8" x14ac:dyDescent="0.3">
      <c r="A12" s="5" t="s">
        <v>33</v>
      </c>
      <c r="B12" s="5" t="s">
        <v>35</v>
      </c>
      <c r="C12" s="3" t="s">
        <v>37</v>
      </c>
      <c r="F12" s="13">
        <f>F11-F13</f>
        <v>4497.75</v>
      </c>
      <c r="G12" s="14"/>
    </row>
    <row r="13" spans="1:8" x14ac:dyDescent="0.3">
      <c r="C13" s="3" t="s">
        <v>25</v>
      </c>
      <c r="E13" s="5"/>
      <c r="F13" s="13">
        <f>расшифр.!D6</f>
        <v>300</v>
      </c>
      <c r="G13" s="14"/>
    </row>
    <row r="14" spans="1:8" x14ac:dyDescent="0.3">
      <c r="A14" s="5"/>
    </row>
    <row r="15" spans="1:8" x14ac:dyDescent="0.3">
      <c r="A15" s="5"/>
    </row>
    <row r="16" spans="1:8" x14ac:dyDescent="0.3">
      <c r="A16" s="9" t="s">
        <v>45</v>
      </c>
    </row>
    <row r="17" spans="1:8" ht="8.25" customHeight="1" x14ac:dyDescent="0.3">
      <c r="A17" s="5"/>
    </row>
    <row r="18" spans="1:8" x14ac:dyDescent="0.3">
      <c r="B18" s="3" t="s">
        <v>36</v>
      </c>
      <c r="F18" s="13">
        <f>расшифр.!F6</f>
        <v>9217</v>
      </c>
      <c r="G18" s="14"/>
    </row>
    <row r="19" spans="1:8" ht="8.25" customHeight="1" x14ac:dyDescent="0.3">
      <c r="A19" s="5"/>
    </row>
    <row r="20" spans="1:8" x14ac:dyDescent="0.3">
      <c r="B20" s="3" t="s">
        <v>34</v>
      </c>
      <c r="F20" s="13">
        <f>F18</f>
        <v>9217</v>
      </c>
      <c r="G20" s="14"/>
    </row>
    <row r="21" spans="1:8" x14ac:dyDescent="0.3">
      <c r="A21" s="5" t="s">
        <v>33</v>
      </c>
      <c r="B21" s="5" t="s">
        <v>35</v>
      </c>
      <c r="C21" s="3" t="s">
        <v>37</v>
      </c>
      <c r="F21" s="13">
        <f>F20-F22</f>
        <v>8737</v>
      </c>
      <c r="G21" s="14"/>
    </row>
    <row r="22" spans="1:8" x14ac:dyDescent="0.3">
      <c r="C22" s="3" t="s">
        <v>25</v>
      </c>
      <c r="E22" s="5"/>
      <c r="F22" s="13">
        <f>расшифр.!H6</f>
        <v>480</v>
      </c>
      <c r="G22" s="14"/>
    </row>
    <row r="23" spans="1:8" x14ac:dyDescent="0.3">
      <c r="C23" s="5"/>
      <c r="F23" s="5"/>
    </row>
    <row r="24" spans="1:8" x14ac:dyDescent="0.3">
      <c r="C24" s="5"/>
      <c r="H24" s="5"/>
    </row>
    <row r="25" spans="1:8" x14ac:dyDescent="0.3">
      <c r="A25" s="5"/>
    </row>
    <row r="26" spans="1:8" x14ac:dyDescent="0.3">
      <c r="A26" s="5"/>
    </row>
    <row r="27" spans="1:8" x14ac:dyDescent="0.3">
      <c r="A27" s="4" t="s">
        <v>39</v>
      </c>
      <c r="B27" s="3" t="s">
        <v>36</v>
      </c>
      <c r="F27" s="13">
        <f>F9+F18</f>
        <v>14014.75</v>
      </c>
      <c r="G27" s="14"/>
    </row>
    <row r="28" spans="1:8" x14ac:dyDescent="0.3">
      <c r="B28" s="3" t="s">
        <v>34</v>
      </c>
      <c r="F28" s="13">
        <f>F11+F20</f>
        <v>14014.75</v>
      </c>
      <c r="G28" s="14"/>
    </row>
    <row r="29" spans="1:8" x14ac:dyDescent="0.3">
      <c r="A29" s="5"/>
    </row>
    <row r="30" spans="1:8" x14ac:dyDescent="0.3">
      <c r="A30" s="5"/>
    </row>
    <row r="31" spans="1:8" x14ac:dyDescent="0.3">
      <c r="A31" s="5"/>
    </row>
    <row r="32" spans="1:8" x14ac:dyDescent="0.3">
      <c r="A32" s="5"/>
    </row>
    <row r="33" spans="1:6" x14ac:dyDescent="0.3">
      <c r="A33" s="5"/>
    </row>
    <row r="34" spans="1:6" x14ac:dyDescent="0.3">
      <c r="A34" s="5"/>
      <c r="B34" s="4" t="s">
        <v>40</v>
      </c>
      <c r="F34" s="4" t="s">
        <v>41</v>
      </c>
    </row>
    <row r="35" spans="1:6" x14ac:dyDescent="0.3">
      <c r="A35" s="5"/>
    </row>
    <row r="36" spans="1:6" x14ac:dyDescent="0.3">
      <c r="A36" s="5"/>
    </row>
    <row r="37" spans="1:6" x14ac:dyDescent="0.3">
      <c r="A37" s="5"/>
      <c r="B37" s="4" t="s">
        <v>42</v>
      </c>
      <c r="F37" s="4" t="s">
        <v>43</v>
      </c>
    </row>
    <row r="38" spans="1:6" x14ac:dyDescent="0.3">
      <c r="A38" s="6"/>
    </row>
    <row r="39" spans="1:6" ht="22.5" x14ac:dyDescent="0.3">
      <c r="A39" s="7"/>
    </row>
    <row r="40" spans="1:6" x14ac:dyDescent="0.3">
      <c r="A40" s="5"/>
    </row>
    <row r="41" spans="1:6" x14ac:dyDescent="0.3">
      <c r="A41" s="5"/>
    </row>
    <row r="42" spans="1:6" ht="22.5" x14ac:dyDescent="0.3">
      <c r="A42" s="7"/>
    </row>
    <row r="43" spans="1:6" x14ac:dyDescent="0.3">
      <c r="A43" s="8"/>
    </row>
  </sheetData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расшифр.</vt:lpstr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2014-04-30T10:01:44Z</dcterms:modified>
</cp:coreProperties>
</file>