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4" activeTab="4"/>
  </bookViews>
  <sheets>
    <sheet name="расшифр." sheetId="1" state="hidden" r:id="rId1"/>
    <sheet name="январь" sheetId="2" state="hidden" r:id="rId2"/>
    <sheet name="февраль" sheetId="3" state="hidden" r:id="rId3"/>
    <sheet name="март" sheetId="4" state="hidden" r:id="rId4"/>
    <sheet name="апрель" sheetId="5" r:id="rId5"/>
  </sheets>
  <definedNames/>
  <calcPr fullCalcOnLoad="1"/>
</workbook>
</file>

<file path=xl/sharedStrings.xml><?xml version="1.0" encoding="utf-8"?>
<sst xmlns="http://schemas.openxmlformats.org/spreadsheetml/2006/main" count="131" uniqueCount="49">
  <si>
    <t>январь</t>
  </si>
  <si>
    <t>февраль</t>
  </si>
  <si>
    <t>за 2 месяца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</si>
  <si>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</si>
  <si>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</si>
  <si>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</si>
  <si>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</si>
  <si>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</si>
  <si>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</si>
  <si>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</si>
  <si>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</si>
  <si>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</si>
  <si>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</si>
  <si>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4 месяца</t>
  </si>
  <si>
    <t>за 5 месяцев</t>
  </si>
  <si>
    <t>за 6 месяцев</t>
  </si>
  <si>
    <t>за 7 месяцев</t>
  </si>
  <si>
    <t>за 8 месяцев</t>
  </si>
  <si>
    <t>за 9 месяцев</t>
  </si>
  <si>
    <t>за 10 месяцев</t>
  </si>
  <si>
    <t>за 11 месяцев</t>
  </si>
  <si>
    <t>за 12 месяцев</t>
  </si>
  <si>
    <t>месяц</t>
  </si>
  <si>
    <t>поступило</t>
  </si>
  <si>
    <t>на питание</t>
  </si>
  <si>
    <t>на хоз.нужды</t>
  </si>
  <si>
    <t>МЗ факт</t>
  </si>
  <si>
    <t>детский сад</t>
  </si>
  <si>
    <t>школа</t>
  </si>
  <si>
    <t>за 3 месяца</t>
  </si>
  <si>
    <t>Итого:</t>
  </si>
  <si>
    <t>Информация о привлечении и расходовании</t>
  </si>
  <si>
    <t>в МАОУООШ д.Взвад</t>
  </si>
  <si>
    <t xml:space="preserve">   </t>
  </si>
  <si>
    <t>израсходовано</t>
  </si>
  <si>
    <t>в т.ч.</t>
  </si>
  <si>
    <t>поступило на р/с</t>
  </si>
  <si>
    <t>на продукты питания</t>
  </si>
  <si>
    <t>внебюджетных средств за январь 2014 года</t>
  </si>
  <si>
    <t>ИТОГО:</t>
  </si>
  <si>
    <t>Директор школы</t>
  </si>
  <si>
    <t>Яцко С.Н.</t>
  </si>
  <si>
    <t>Главный бухгалтер</t>
  </si>
  <si>
    <t>Егорова О.В.</t>
  </si>
  <si>
    <t>1.     род.плата за дет.сад</t>
  </si>
  <si>
    <t>2.     добровольные пожертвования для школы</t>
  </si>
  <si>
    <t>внебюджетных средств за февраль 2014 года</t>
  </si>
  <si>
    <t>внебюджетных средств за март 2014 года</t>
  </si>
  <si>
    <t>внебюджетных средств за апрель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</si>
</sst>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0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32</xdr:row>
      <xdr:rowOff>161925</xdr:rowOff>
    </xdr:from>
    <xdr:to>
      <xdr:col>4</xdr:col>
      <xdr:colOff>342900</xdr:colOff>
      <xdr:row>34</xdr:row>
      <xdr:rowOff>76200</xdr:rowOff>
    </xdr:to>
    <xdr:pic>
      <xdr:nvPicPr>
        <xdr:cNvPr id="1" name="Рисунок 3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2771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35</xdr:row>
      <xdr:rowOff>76200</xdr:rowOff>
    </xdr:from>
    <xdr:to>
      <xdr:col>4</xdr:col>
      <xdr:colOff>428625</xdr:colOff>
      <xdr:row>37</xdr:row>
      <xdr:rowOff>114300</xdr:rowOff>
    </xdr:to>
    <xdr:pic>
      <xdr:nvPicPr>
        <xdr:cNvPr id="2" name="Рисунок 4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79057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3.7109375" style="1" customWidth="1"/>
    <col min="2" max="2" width="11.140625" style="1" customWidth="1"/>
    <col min="3" max="3" width="10.8515625" style="1" customWidth="1"/>
    <col min="4" max="4" width="13.7109375" style="1" customWidth="1"/>
    <col min="5" max="5" width="11.57421875" style="1" customWidth="1"/>
    <col min="6" max="7" width="11.7109375" style="1" customWidth="1"/>
    <col min="8" max="8" width="13.28125" style="1" customWidth="1"/>
    <col min="9" max="9" width="10.140625" style="1" customWidth="1"/>
    <col min="10" max="10" width="11.7109375" style="1" customWidth="1"/>
    <col min="11" max="16384" width="9.140625" style="1" customWidth="1"/>
  </cols>
  <sheetData>
    <row r="1" spans="1:10" ht="15">
      <c r="A1" s="11" t="s">
        <v>22</v>
      </c>
      <c r="B1" s="11" t="s">
        <v>27</v>
      </c>
      <c r="C1" s="12"/>
      <c r="D1" s="12"/>
      <c r="E1" s="12"/>
      <c r="F1" s="11" t="s">
        <v>28</v>
      </c>
      <c r="G1" s="12"/>
      <c r="H1" s="12"/>
      <c r="I1" s="12"/>
      <c r="J1" s="11" t="s">
        <v>30</v>
      </c>
    </row>
    <row r="2" spans="1:10" ht="15">
      <c r="A2" s="12"/>
      <c r="B2" s="2" t="s">
        <v>23</v>
      </c>
      <c r="C2" s="2" t="s">
        <v>24</v>
      </c>
      <c r="D2" s="2" t="s">
        <v>25</v>
      </c>
      <c r="E2" s="2" t="s">
        <v>26</v>
      </c>
      <c r="F2" s="2" t="s">
        <v>23</v>
      </c>
      <c r="G2" s="2" t="s">
        <v>24</v>
      </c>
      <c r="H2" s="2" t="s">
        <v>25</v>
      </c>
      <c r="I2" s="2" t="s">
        <v>26</v>
      </c>
      <c r="J2" s="12"/>
    </row>
    <row r="3" spans="1:10" ht="15">
      <c r="A3" s="2" t="s">
        <v>0</v>
      </c>
      <c r="B3" s="2">
        <v>0</v>
      </c>
      <c r="C3" s="2">
        <f>B3-D3</f>
        <v>0</v>
      </c>
      <c r="D3" s="2">
        <v>0</v>
      </c>
      <c r="E3" s="2">
        <v>1162.5</v>
      </c>
      <c r="F3" s="2">
        <v>8723</v>
      </c>
      <c r="G3" s="2">
        <f>F3-H3</f>
        <v>8048</v>
      </c>
      <c r="H3" s="2">
        <v>675</v>
      </c>
      <c r="I3" s="2">
        <v>675</v>
      </c>
      <c r="J3" s="2">
        <f aca="true" t="shared" si="0" ref="J3:J25">B3+F3</f>
        <v>8723</v>
      </c>
    </row>
    <row r="4" spans="1:10" ht="15">
      <c r="A4" s="2" t="s">
        <v>1</v>
      </c>
      <c r="B4" s="2">
        <v>3837.4</v>
      </c>
      <c r="C4" s="2">
        <f>B4-D4</f>
        <v>2509.9</v>
      </c>
      <c r="D4" s="2">
        <v>1327.5</v>
      </c>
      <c r="E4" s="2">
        <v>165</v>
      </c>
      <c r="F4" s="2">
        <f>180+6959</f>
        <v>7139</v>
      </c>
      <c r="G4" s="2">
        <f>F4-H4</f>
        <v>5667.17</v>
      </c>
      <c r="H4" s="2">
        <v>1471.83</v>
      </c>
      <c r="I4" s="2">
        <v>1471.83</v>
      </c>
      <c r="J4" s="2">
        <f t="shared" si="0"/>
        <v>10976.4</v>
      </c>
    </row>
    <row r="5" spans="1:10" ht="15">
      <c r="A5" s="2" t="s">
        <v>2</v>
      </c>
      <c r="B5" s="2">
        <f>B3+B4</f>
        <v>3837.4</v>
      </c>
      <c r="C5" s="2">
        <f aca="true" t="shared" si="1" ref="C5:I5">C3+C4</f>
        <v>2509.9</v>
      </c>
      <c r="D5" s="2">
        <f t="shared" si="1"/>
        <v>1327.5</v>
      </c>
      <c r="E5" s="2">
        <f t="shared" si="1"/>
        <v>1327.5</v>
      </c>
      <c r="F5" s="2">
        <f t="shared" si="1"/>
        <v>15862</v>
      </c>
      <c r="G5" s="2">
        <f t="shared" si="1"/>
        <v>13715.17</v>
      </c>
      <c r="H5" s="2">
        <f t="shared" si="1"/>
        <v>2146.83</v>
      </c>
      <c r="I5" s="2">
        <f t="shared" si="1"/>
        <v>2146.83</v>
      </c>
      <c r="J5" s="2">
        <f t="shared" si="0"/>
        <v>19699.4</v>
      </c>
    </row>
    <row r="6" spans="1:10" ht="15">
      <c r="A6" s="2" t="s">
        <v>3</v>
      </c>
      <c r="B6" s="2">
        <v>4797.75</v>
      </c>
      <c r="C6" s="2">
        <f>4797.75-300</f>
        <v>4497.75</v>
      </c>
      <c r="D6" s="2">
        <v>300</v>
      </c>
      <c r="E6" s="2">
        <v>300</v>
      </c>
      <c r="F6" s="2">
        <f>390+8827</f>
        <v>9217</v>
      </c>
      <c r="G6" s="2">
        <f>F6-H6</f>
        <v>8737</v>
      </c>
      <c r="H6" s="2">
        <v>480</v>
      </c>
      <c r="I6" s="2">
        <v>480</v>
      </c>
      <c r="J6" s="2">
        <f t="shared" si="0"/>
        <v>14014.75</v>
      </c>
    </row>
    <row r="7" spans="1:10" ht="15">
      <c r="A7" s="2" t="s">
        <v>29</v>
      </c>
      <c r="B7" s="2">
        <f>B5+B6</f>
        <v>8635.15</v>
      </c>
      <c r="C7" s="2">
        <f aca="true" t="shared" si="2" ref="C7:I7">C5+C6</f>
        <v>7007.65</v>
      </c>
      <c r="D7" s="2">
        <f t="shared" si="2"/>
        <v>1627.5</v>
      </c>
      <c r="E7" s="2">
        <f t="shared" si="2"/>
        <v>1627.5</v>
      </c>
      <c r="F7" s="2">
        <f t="shared" si="2"/>
        <v>25079</v>
      </c>
      <c r="G7" s="2">
        <f t="shared" si="2"/>
        <v>22452.17</v>
      </c>
      <c r="H7" s="2">
        <f t="shared" si="2"/>
        <v>2626.83</v>
      </c>
      <c r="I7" s="2">
        <f t="shared" si="2"/>
        <v>2626.83</v>
      </c>
      <c r="J7" s="2">
        <f t="shared" si="0"/>
        <v>33714.15</v>
      </c>
    </row>
    <row r="8" spans="1:10" ht="15">
      <c r="A8" s="2" t="s">
        <v>4</v>
      </c>
      <c r="B8" s="2">
        <v>6542.05</v>
      </c>
      <c r="C8" s="2">
        <f>B8-D8</f>
        <v>6187.05</v>
      </c>
      <c r="D8" s="2">
        <v>355</v>
      </c>
      <c r="E8" s="2">
        <v>355</v>
      </c>
      <c r="F8" s="2">
        <f>195+6460</f>
        <v>6655</v>
      </c>
      <c r="G8" s="2">
        <f>F8-H8</f>
        <v>4215</v>
      </c>
      <c r="H8" s="2">
        <v>2440</v>
      </c>
      <c r="I8" s="2">
        <v>2440</v>
      </c>
      <c r="J8" s="2">
        <f t="shared" si="0"/>
        <v>13197.05</v>
      </c>
    </row>
    <row r="9" spans="1:10" ht="15">
      <c r="A9" s="2" t="s">
        <v>13</v>
      </c>
      <c r="B9" s="2">
        <f aca="true" t="shared" si="3" ref="B9:B25">B7+B8</f>
        <v>15177.2</v>
      </c>
      <c r="C9" s="2">
        <f aca="true" t="shared" si="4" ref="C9:I9">C7+C8</f>
        <v>13194.7</v>
      </c>
      <c r="D9" s="2">
        <f t="shared" si="4"/>
        <v>1982.5</v>
      </c>
      <c r="E9" s="2">
        <f t="shared" si="4"/>
        <v>1982.5</v>
      </c>
      <c r="F9" s="2">
        <f t="shared" si="4"/>
        <v>31734</v>
      </c>
      <c r="G9" s="2">
        <f t="shared" si="4"/>
        <v>26667.17</v>
      </c>
      <c r="H9" s="2">
        <f t="shared" si="4"/>
        <v>5066.83</v>
      </c>
      <c r="I9" s="2">
        <f t="shared" si="4"/>
        <v>5066.83</v>
      </c>
      <c r="J9" s="2">
        <f t="shared" si="0"/>
        <v>46911.2</v>
      </c>
    </row>
    <row r="10" spans="1:10" ht="15">
      <c r="A10" s="2" t="s">
        <v>5</v>
      </c>
      <c r="B10" s="2"/>
      <c r="C10" s="2">
        <f>B10-D10</f>
        <v>0</v>
      </c>
      <c r="D10" s="2"/>
      <c r="E10" s="2"/>
      <c r="F10" s="2"/>
      <c r="G10" s="2">
        <f>F10-H10</f>
        <v>0</v>
      </c>
      <c r="H10" s="2"/>
      <c r="I10" s="2"/>
      <c r="J10" s="2">
        <f t="shared" si="0"/>
        <v>0</v>
      </c>
    </row>
    <row r="11" spans="1:10" ht="15">
      <c r="A11" s="2" t="s">
        <v>14</v>
      </c>
      <c r="B11" s="2">
        <f t="shared" si="3"/>
        <v>15177.2</v>
      </c>
      <c r="C11" s="2">
        <f aca="true" t="shared" si="5" ref="C11:I11">C9+C10</f>
        <v>13194.7</v>
      </c>
      <c r="D11" s="2">
        <f t="shared" si="5"/>
        <v>1982.5</v>
      </c>
      <c r="E11" s="2">
        <f t="shared" si="5"/>
        <v>1982.5</v>
      </c>
      <c r="F11" s="2">
        <f t="shared" si="5"/>
        <v>31734</v>
      </c>
      <c r="G11" s="2">
        <f t="shared" si="5"/>
        <v>26667.17</v>
      </c>
      <c r="H11" s="2">
        <f t="shared" si="5"/>
        <v>5066.83</v>
      </c>
      <c r="I11" s="2">
        <f t="shared" si="5"/>
        <v>5066.83</v>
      </c>
      <c r="J11" s="2">
        <f t="shared" si="0"/>
        <v>46911.2</v>
      </c>
    </row>
    <row r="12" spans="1:10" ht="15">
      <c r="A12" s="2" t="s">
        <v>6</v>
      </c>
      <c r="B12" s="2"/>
      <c r="C12" s="2">
        <f>B12-D12</f>
        <v>0</v>
      </c>
      <c r="D12" s="2"/>
      <c r="E12" s="2"/>
      <c r="F12" s="2"/>
      <c r="G12" s="2">
        <f>F12-H12</f>
        <v>0</v>
      </c>
      <c r="H12" s="2"/>
      <c r="I12" s="2"/>
      <c r="J12" s="2">
        <f t="shared" si="0"/>
        <v>0</v>
      </c>
    </row>
    <row r="13" spans="1:10" ht="15">
      <c r="A13" s="2" t="s">
        <v>15</v>
      </c>
      <c r="B13" s="2">
        <f t="shared" si="3"/>
        <v>15177.2</v>
      </c>
      <c r="C13" s="2">
        <f aca="true" t="shared" si="6" ref="C13:I13">C11+C12</f>
        <v>13194.7</v>
      </c>
      <c r="D13" s="2">
        <f t="shared" si="6"/>
        <v>1982.5</v>
      </c>
      <c r="E13" s="2">
        <f t="shared" si="6"/>
        <v>1982.5</v>
      </c>
      <c r="F13" s="2">
        <f t="shared" si="6"/>
        <v>31734</v>
      </c>
      <c r="G13" s="2">
        <f t="shared" si="6"/>
        <v>26667.17</v>
      </c>
      <c r="H13" s="2">
        <f t="shared" si="6"/>
        <v>5066.83</v>
      </c>
      <c r="I13" s="2">
        <f t="shared" si="6"/>
        <v>5066.83</v>
      </c>
      <c r="J13" s="2">
        <f t="shared" si="0"/>
        <v>46911.2</v>
      </c>
    </row>
    <row r="14" spans="1:10" ht="15">
      <c r="A14" s="2" t="s">
        <v>7</v>
      </c>
      <c r="B14" s="2"/>
      <c r="C14" s="2">
        <f>B14-D14</f>
        <v>0</v>
      </c>
      <c r="D14" s="2"/>
      <c r="E14" s="2"/>
      <c r="F14" s="2"/>
      <c r="G14" s="2">
        <f>F14-H14</f>
        <v>0</v>
      </c>
      <c r="H14" s="2"/>
      <c r="I14" s="2"/>
      <c r="J14" s="2">
        <f t="shared" si="0"/>
        <v>0</v>
      </c>
    </row>
    <row r="15" spans="1:10" ht="15">
      <c r="A15" s="2" t="s">
        <v>16</v>
      </c>
      <c r="B15" s="2">
        <f t="shared" si="3"/>
        <v>15177.2</v>
      </c>
      <c r="C15" s="2">
        <f aca="true" t="shared" si="7" ref="C15:I15">C13+C14</f>
        <v>13194.7</v>
      </c>
      <c r="D15" s="2">
        <f t="shared" si="7"/>
        <v>1982.5</v>
      </c>
      <c r="E15" s="2">
        <f t="shared" si="7"/>
        <v>1982.5</v>
      </c>
      <c r="F15" s="2">
        <f t="shared" si="7"/>
        <v>31734</v>
      </c>
      <c r="G15" s="2">
        <f t="shared" si="7"/>
        <v>26667.17</v>
      </c>
      <c r="H15" s="2">
        <f t="shared" si="7"/>
        <v>5066.83</v>
      </c>
      <c r="I15" s="2">
        <f t="shared" si="7"/>
        <v>5066.83</v>
      </c>
      <c r="J15" s="2">
        <f t="shared" si="0"/>
        <v>46911.2</v>
      </c>
    </row>
    <row r="16" spans="1:10" ht="15">
      <c r="A16" s="2" t="s">
        <v>8</v>
      </c>
      <c r="B16" s="2"/>
      <c r="C16" s="2">
        <f>B16-D16</f>
        <v>0</v>
      </c>
      <c r="D16" s="2"/>
      <c r="E16" s="2"/>
      <c r="F16" s="2"/>
      <c r="G16" s="2">
        <f>F16-H16</f>
        <v>0</v>
      </c>
      <c r="H16" s="2"/>
      <c r="I16" s="2"/>
      <c r="J16" s="2">
        <f t="shared" si="0"/>
        <v>0</v>
      </c>
    </row>
    <row r="17" spans="1:10" ht="15">
      <c r="A17" s="2" t="s">
        <v>17</v>
      </c>
      <c r="B17" s="2">
        <f t="shared" si="3"/>
        <v>15177.2</v>
      </c>
      <c r="C17" s="2">
        <f aca="true" t="shared" si="8" ref="C17:I17">C15+C16</f>
        <v>13194.7</v>
      </c>
      <c r="D17" s="2">
        <f t="shared" si="8"/>
        <v>1982.5</v>
      </c>
      <c r="E17" s="2">
        <f t="shared" si="8"/>
        <v>1982.5</v>
      </c>
      <c r="F17" s="2">
        <f t="shared" si="8"/>
        <v>31734</v>
      </c>
      <c r="G17" s="2">
        <f t="shared" si="8"/>
        <v>26667.17</v>
      </c>
      <c r="H17" s="2">
        <f t="shared" si="8"/>
        <v>5066.83</v>
      </c>
      <c r="I17" s="2">
        <f t="shared" si="8"/>
        <v>5066.83</v>
      </c>
      <c r="J17" s="2">
        <f t="shared" si="0"/>
        <v>46911.2</v>
      </c>
    </row>
    <row r="18" spans="1:10" ht="15">
      <c r="A18" s="2" t="s">
        <v>9</v>
      </c>
      <c r="B18" s="2"/>
      <c r="C18" s="2">
        <f>B18-D18</f>
        <v>0</v>
      </c>
      <c r="D18" s="2"/>
      <c r="E18" s="2"/>
      <c r="F18" s="2"/>
      <c r="G18" s="2">
        <f>F18-H18</f>
        <v>0</v>
      </c>
      <c r="H18" s="2"/>
      <c r="I18" s="2"/>
      <c r="J18" s="2">
        <f t="shared" si="0"/>
        <v>0</v>
      </c>
    </row>
    <row r="19" spans="1:10" ht="15">
      <c r="A19" s="2" t="s">
        <v>18</v>
      </c>
      <c r="B19" s="2">
        <f t="shared" si="3"/>
        <v>15177.2</v>
      </c>
      <c r="C19" s="2">
        <f aca="true" t="shared" si="9" ref="C19:I19">C17+C18</f>
        <v>13194.7</v>
      </c>
      <c r="D19" s="2">
        <f t="shared" si="9"/>
        <v>1982.5</v>
      </c>
      <c r="E19" s="2">
        <f t="shared" si="9"/>
        <v>1982.5</v>
      </c>
      <c r="F19" s="2">
        <f t="shared" si="9"/>
        <v>31734</v>
      </c>
      <c r="G19" s="2">
        <f t="shared" si="9"/>
        <v>26667.17</v>
      </c>
      <c r="H19" s="2">
        <f t="shared" si="9"/>
        <v>5066.83</v>
      </c>
      <c r="I19" s="2">
        <f t="shared" si="9"/>
        <v>5066.83</v>
      </c>
      <c r="J19" s="2">
        <f t="shared" si="0"/>
        <v>46911.2</v>
      </c>
    </row>
    <row r="20" spans="1:10" ht="15">
      <c r="A20" s="2" t="s">
        <v>10</v>
      </c>
      <c r="B20" s="2"/>
      <c r="C20" s="2">
        <f>B20-D20</f>
        <v>0</v>
      </c>
      <c r="D20" s="2"/>
      <c r="E20" s="2"/>
      <c r="F20" s="2"/>
      <c r="G20" s="2">
        <f>F20-H20</f>
        <v>0</v>
      </c>
      <c r="H20" s="2"/>
      <c r="I20" s="2"/>
      <c r="J20" s="2">
        <f t="shared" si="0"/>
        <v>0</v>
      </c>
    </row>
    <row r="21" spans="1:10" ht="15">
      <c r="A21" s="2" t="s">
        <v>19</v>
      </c>
      <c r="B21" s="2">
        <f t="shared" si="3"/>
        <v>15177.2</v>
      </c>
      <c r="C21" s="2">
        <f aca="true" t="shared" si="10" ref="C21:I21">C19+C20</f>
        <v>13194.7</v>
      </c>
      <c r="D21" s="2">
        <f t="shared" si="10"/>
        <v>1982.5</v>
      </c>
      <c r="E21" s="2">
        <f t="shared" si="10"/>
        <v>1982.5</v>
      </c>
      <c r="F21" s="2">
        <f t="shared" si="10"/>
        <v>31734</v>
      </c>
      <c r="G21" s="2">
        <f t="shared" si="10"/>
        <v>26667.17</v>
      </c>
      <c r="H21" s="2">
        <f t="shared" si="10"/>
        <v>5066.83</v>
      </c>
      <c r="I21" s="2">
        <f t="shared" si="10"/>
        <v>5066.83</v>
      </c>
      <c r="J21" s="2">
        <f t="shared" si="0"/>
        <v>46911.2</v>
      </c>
    </row>
    <row r="22" spans="1:10" ht="15">
      <c r="A22" s="2" t="s">
        <v>11</v>
      </c>
      <c r="B22" s="2"/>
      <c r="C22" s="2">
        <f>B22-D22</f>
        <v>0</v>
      </c>
      <c r="D22" s="2"/>
      <c r="E22" s="2"/>
      <c r="F22" s="2"/>
      <c r="G22" s="2">
        <f>F22-H22</f>
        <v>0</v>
      </c>
      <c r="H22" s="2"/>
      <c r="I22" s="2"/>
      <c r="J22" s="2">
        <f t="shared" si="0"/>
        <v>0</v>
      </c>
    </row>
    <row r="23" spans="1:10" ht="15">
      <c r="A23" s="2" t="s">
        <v>20</v>
      </c>
      <c r="B23" s="2">
        <f t="shared" si="3"/>
        <v>15177.2</v>
      </c>
      <c r="C23" s="2">
        <f aca="true" t="shared" si="11" ref="C23:I23">C21+C22</f>
        <v>13194.7</v>
      </c>
      <c r="D23" s="2">
        <f t="shared" si="11"/>
        <v>1982.5</v>
      </c>
      <c r="E23" s="2">
        <f t="shared" si="11"/>
        <v>1982.5</v>
      </c>
      <c r="F23" s="2">
        <f t="shared" si="11"/>
        <v>31734</v>
      </c>
      <c r="G23" s="2">
        <f t="shared" si="11"/>
        <v>26667.17</v>
      </c>
      <c r="H23" s="2">
        <f t="shared" si="11"/>
        <v>5066.83</v>
      </c>
      <c r="I23" s="2">
        <f t="shared" si="11"/>
        <v>5066.83</v>
      </c>
      <c r="J23" s="2">
        <f t="shared" si="0"/>
        <v>46911.2</v>
      </c>
    </row>
    <row r="24" spans="1:10" ht="15">
      <c r="A24" s="2" t="s">
        <v>12</v>
      </c>
      <c r="B24" s="2"/>
      <c r="C24" s="2">
        <f>B24-D24</f>
        <v>0</v>
      </c>
      <c r="D24" s="2"/>
      <c r="E24" s="2"/>
      <c r="F24" s="2"/>
      <c r="G24" s="2">
        <f>F24-H24</f>
        <v>0</v>
      </c>
      <c r="H24" s="2"/>
      <c r="I24" s="2"/>
      <c r="J24" s="2">
        <f t="shared" si="0"/>
        <v>0</v>
      </c>
    </row>
    <row r="25" spans="1:10" ht="15">
      <c r="A25" s="2" t="s">
        <v>21</v>
      </c>
      <c r="B25" s="2">
        <f t="shared" si="3"/>
        <v>15177.2</v>
      </c>
      <c r="C25" s="2">
        <f aca="true" t="shared" si="12" ref="C25:I25">C23+C24</f>
        <v>13194.7</v>
      </c>
      <c r="D25" s="2">
        <f t="shared" si="12"/>
        <v>1982.5</v>
      </c>
      <c r="E25" s="2">
        <f t="shared" si="12"/>
        <v>1982.5</v>
      </c>
      <c r="F25" s="2">
        <f t="shared" si="12"/>
        <v>31734</v>
      </c>
      <c r="G25" s="2">
        <f t="shared" si="12"/>
        <v>26667.17</v>
      </c>
      <c r="H25" s="2">
        <f t="shared" si="12"/>
        <v>5066.83</v>
      </c>
      <c r="I25" s="2">
        <f t="shared" si="12"/>
        <v>5066.83</v>
      </c>
      <c r="J25" s="2">
        <f t="shared" si="0"/>
        <v>46911.2</v>
      </c>
    </row>
    <row r="26" spans="2:6" ht="15">
      <c r="B26" s="1">
        <f>C25+D25</f>
        <v>15177.2</v>
      </c>
      <c r="F26" s="1">
        <f>G25+H25</f>
        <v>31734</v>
      </c>
    </row>
  </sheetData>
  <sheetProtection/>
  <mergeCells count="4">
    <mergeCell ref="A1:A2"/>
    <mergeCell ref="B1:E1"/>
    <mergeCell ref="F1:I1"/>
    <mergeCell ref="J1:J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38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v>0</v>
      </c>
      <c r="G9" s="14"/>
    </row>
    <row r="10" ht="8.25" customHeight="1">
      <c r="A10" s="5"/>
    </row>
    <row r="11" spans="2:7" ht="18.75">
      <c r="B11" s="3" t="s">
        <v>34</v>
      </c>
      <c r="F11" s="13">
        <f>F12+F13</f>
        <v>0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v>0</v>
      </c>
      <c r="G12" s="14"/>
    </row>
    <row r="13" spans="3:7" ht="18.75">
      <c r="C13" s="3" t="s">
        <v>25</v>
      </c>
      <c r="E13" s="5"/>
      <c r="F13" s="13">
        <v>0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v>8723</v>
      </c>
      <c r="G18" s="14"/>
    </row>
    <row r="19" ht="8.25" customHeight="1">
      <c r="A19" s="5"/>
    </row>
    <row r="20" spans="2:7" ht="18.75">
      <c r="B20" s="3" t="s">
        <v>34</v>
      </c>
      <c r="F20" s="13">
        <f>F21+F22</f>
        <v>8723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F18-F22</f>
        <v>8048</v>
      </c>
      <c r="G21" s="14"/>
    </row>
    <row r="22" spans="3:7" ht="18.75">
      <c r="C22" s="3" t="s">
        <v>25</v>
      </c>
      <c r="E22" s="5"/>
      <c r="F22" s="13">
        <v>675</v>
      </c>
      <c r="G22" s="14"/>
    </row>
    <row r="23" spans="3:6" ht="18.75">
      <c r="C23" s="5"/>
      <c r="F23" s="5"/>
    </row>
    <row r="24" spans="3:8" ht="18.75">
      <c r="C24" s="5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8723</v>
      </c>
      <c r="G27" s="14"/>
    </row>
    <row r="28" spans="2:7" ht="18.75">
      <c r="B28" s="3" t="s">
        <v>34</v>
      </c>
      <c r="F28" s="13">
        <f>F11+F20</f>
        <v>8723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3">
    <mergeCell ref="F28:G28"/>
    <mergeCell ref="F13:G13"/>
    <mergeCell ref="F18:G18"/>
    <mergeCell ref="F20:G20"/>
    <mergeCell ref="F21:G21"/>
    <mergeCell ref="F22:G22"/>
    <mergeCell ref="F27:G27"/>
    <mergeCell ref="F12:G12"/>
    <mergeCell ref="A2:H2"/>
    <mergeCell ref="A3:H3"/>
    <mergeCell ref="A4:H4"/>
    <mergeCell ref="F9:G9"/>
    <mergeCell ref="F11:G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46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v>3837.4</v>
      </c>
      <c r="G9" s="14"/>
    </row>
    <row r="10" ht="8.25" customHeight="1">
      <c r="A10" s="5"/>
    </row>
    <row r="11" spans="2:7" ht="18.75">
      <c r="B11" s="3" t="s">
        <v>34</v>
      </c>
      <c r="F11" s="13">
        <f>F9</f>
        <v>3837.4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f>F11-F13</f>
        <v>2509.9</v>
      </c>
      <c r="G12" s="14"/>
    </row>
    <row r="13" spans="3:7" ht="18.75">
      <c r="C13" s="3" t="s">
        <v>25</v>
      </c>
      <c r="E13" s="5"/>
      <c r="F13" s="13">
        <v>1327.5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v>7139</v>
      </c>
      <c r="G18" s="14"/>
    </row>
    <row r="19" ht="8.25" customHeight="1">
      <c r="A19" s="5"/>
    </row>
    <row r="20" spans="2:7" ht="18.75">
      <c r="B20" s="3" t="s">
        <v>34</v>
      </c>
      <c r="F20" s="13">
        <f>F18</f>
        <v>7139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F20-F22</f>
        <v>5667.17</v>
      </c>
      <c r="G21" s="14"/>
    </row>
    <row r="22" spans="3:7" ht="18.75">
      <c r="C22" s="3" t="s">
        <v>25</v>
      </c>
      <c r="E22" s="5"/>
      <c r="F22" s="13">
        <v>1471.83</v>
      </c>
      <c r="G22" s="14"/>
    </row>
    <row r="23" spans="3:6" ht="18.75">
      <c r="C23" s="5"/>
      <c r="F23" s="5"/>
    </row>
    <row r="24" spans="3:8" ht="18.75">
      <c r="C24" s="5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10976.4</v>
      </c>
      <c r="G27" s="14"/>
    </row>
    <row r="28" spans="2:7" ht="18.75">
      <c r="B28" s="3" t="s">
        <v>34</v>
      </c>
      <c r="F28" s="13">
        <f>F11+F20</f>
        <v>10976.4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3">
    <mergeCell ref="F12:G12"/>
    <mergeCell ref="A2:H2"/>
    <mergeCell ref="A3:H3"/>
    <mergeCell ref="A4:H4"/>
    <mergeCell ref="F9:G9"/>
    <mergeCell ref="F11:G11"/>
    <mergeCell ref="F28:G28"/>
    <mergeCell ref="F13:G13"/>
    <mergeCell ref="F18:G18"/>
    <mergeCell ref="F20:G20"/>
    <mergeCell ref="F21:G21"/>
    <mergeCell ref="F22:G22"/>
    <mergeCell ref="F27:G2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47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f>'расшифр.'!B6</f>
        <v>4797.75</v>
      </c>
      <c r="G9" s="14"/>
    </row>
    <row r="10" ht="8.25" customHeight="1">
      <c r="A10" s="5"/>
    </row>
    <row r="11" spans="2:7" ht="18.75">
      <c r="B11" s="3" t="s">
        <v>34</v>
      </c>
      <c r="F11" s="13">
        <f>F9</f>
        <v>4797.75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f>F11-F13</f>
        <v>4497.75</v>
      </c>
      <c r="G12" s="14"/>
    </row>
    <row r="13" spans="3:7" ht="18.75">
      <c r="C13" s="3" t="s">
        <v>25</v>
      </c>
      <c r="E13" s="5"/>
      <c r="F13" s="13">
        <f>'расшифр.'!D6</f>
        <v>300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f>'расшифр.'!F6</f>
        <v>9217</v>
      </c>
      <c r="G18" s="14"/>
    </row>
    <row r="19" ht="8.25" customHeight="1">
      <c r="A19" s="5"/>
    </row>
    <row r="20" spans="2:7" ht="18.75">
      <c r="B20" s="3" t="s">
        <v>34</v>
      </c>
      <c r="F20" s="13">
        <f>F18</f>
        <v>9217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F20-F22</f>
        <v>8737</v>
      </c>
      <c r="G21" s="14"/>
    </row>
    <row r="22" spans="3:7" ht="18.75">
      <c r="C22" s="3" t="s">
        <v>25</v>
      </c>
      <c r="E22" s="5"/>
      <c r="F22" s="13">
        <f>'расшифр.'!H6</f>
        <v>480</v>
      </c>
      <c r="G22" s="14"/>
    </row>
    <row r="23" spans="3:6" ht="18.75">
      <c r="C23" s="5"/>
      <c r="F23" s="5"/>
    </row>
    <row r="24" spans="3:8" ht="18.75">
      <c r="C24" s="5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14014.75</v>
      </c>
      <c r="G27" s="14"/>
    </row>
    <row r="28" spans="2:7" ht="18.75">
      <c r="B28" s="3" t="s">
        <v>34</v>
      </c>
      <c r="F28" s="13">
        <f>F11+F20</f>
        <v>14014.75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3">
    <mergeCell ref="F28:G28"/>
    <mergeCell ref="F13:G13"/>
    <mergeCell ref="F18:G18"/>
    <mergeCell ref="F20:G20"/>
    <mergeCell ref="F21:G21"/>
    <mergeCell ref="F22:G22"/>
    <mergeCell ref="F27:G27"/>
    <mergeCell ref="F12:G12"/>
    <mergeCell ref="A2:H2"/>
    <mergeCell ref="A3:H3"/>
    <mergeCell ref="A4:H4"/>
    <mergeCell ref="F9:G9"/>
    <mergeCell ref="F11:G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10.7109375" style="4" customWidth="1"/>
    <col min="2" max="2" width="16.421875" style="4" bestFit="1" customWidth="1"/>
    <col min="3" max="4" width="9.140625" style="4" customWidth="1"/>
    <col min="5" max="5" width="11.421875" style="4" customWidth="1"/>
    <col min="6" max="16384" width="9.140625" style="4" customWidth="1"/>
  </cols>
  <sheetData>
    <row r="1" ht="18.75">
      <c r="A1" s="3"/>
    </row>
    <row r="2" spans="1:8" ht="18.75">
      <c r="A2" s="15" t="s">
        <v>31</v>
      </c>
      <c r="B2" s="16"/>
      <c r="C2" s="16"/>
      <c r="D2" s="16"/>
      <c r="E2" s="16"/>
      <c r="F2" s="16"/>
      <c r="G2" s="16"/>
      <c r="H2" s="16"/>
    </row>
    <row r="3" spans="1:8" ht="18.75">
      <c r="A3" s="15" t="s">
        <v>48</v>
      </c>
      <c r="B3" s="16"/>
      <c r="C3" s="16"/>
      <c r="D3" s="16"/>
      <c r="E3" s="16"/>
      <c r="F3" s="16"/>
      <c r="G3" s="16"/>
      <c r="H3" s="16"/>
    </row>
    <row r="4" spans="1:8" ht="18.75">
      <c r="A4" s="15" t="s">
        <v>32</v>
      </c>
      <c r="B4" s="16"/>
      <c r="C4" s="16"/>
      <c r="D4" s="16"/>
      <c r="E4" s="16"/>
      <c r="F4" s="16"/>
      <c r="G4" s="16"/>
      <c r="H4" s="16"/>
    </row>
    <row r="5" ht="18.75">
      <c r="A5" s="3"/>
    </row>
    <row r="6" ht="18.75">
      <c r="A6" s="3"/>
    </row>
    <row r="7" spans="1:2" ht="18.75">
      <c r="A7" s="9" t="s">
        <v>44</v>
      </c>
      <c r="B7" s="10"/>
    </row>
    <row r="8" ht="10.5" customHeight="1">
      <c r="A8" s="5"/>
    </row>
    <row r="9" spans="2:7" ht="18.75">
      <c r="B9" s="3" t="s">
        <v>36</v>
      </c>
      <c r="F9" s="13">
        <f>'расшифр.'!B8</f>
        <v>6542.05</v>
      </c>
      <c r="G9" s="14"/>
    </row>
    <row r="10" ht="8.25" customHeight="1">
      <c r="A10" s="5"/>
    </row>
    <row r="11" spans="2:7" ht="18.75">
      <c r="B11" s="3" t="s">
        <v>34</v>
      </c>
      <c r="F11" s="13">
        <f>F9</f>
        <v>6542.05</v>
      </c>
      <c r="G11" s="14"/>
    </row>
    <row r="12" spans="1:7" ht="18.75">
      <c r="A12" s="5" t="s">
        <v>33</v>
      </c>
      <c r="B12" s="5" t="s">
        <v>35</v>
      </c>
      <c r="C12" s="3" t="s">
        <v>37</v>
      </c>
      <c r="F12" s="13">
        <f>F11-F13</f>
        <v>6187.05</v>
      </c>
      <c r="G12" s="14"/>
    </row>
    <row r="13" spans="3:7" ht="18.75">
      <c r="C13" s="3" t="s">
        <v>25</v>
      </c>
      <c r="E13" s="5"/>
      <c r="F13" s="13">
        <f>'расшифр.'!D8</f>
        <v>355</v>
      </c>
      <c r="G13" s="14"/>
    </row>
    <row r="14" ht="18.75">
      <c r="A14" s="5"/>
    </row>
    <row r="15" ht="18.75">
      <c r="A15" s="5"/>
    </row>
    <row r="16" ht="18.75">
      <c r="A16" s="9" t="s">
        <v>45</v>
      </c>
    </row>
    <row r="17" ht="8.25" customHeight="1">
      <c r="A17" s="5"/>
    </row>
    <row r="18" spans="2:7" ht="18.75">
      <c r="B18" s="3" t="s">
        <v>36</v>
      </c>
      <c r="F18" s="13">
        <f>'расшифр.'!F8</f>
        <v>6655</v>
      </c>
      <c r="G18" s="14"/>
    </row>
    <row r="19" ht="8.25" customHeight="1">
      <c r="A19" s="5"/>
    </row>
    <row r="20" spans="2:7" ht="18.75">
      <c r="B20" s="3" t="s">
        <v>34</v>
      </c>
      <c r="F20" s="13">
        <f>F18</f>
        <v>6655</v>
      </c>
      <c r="G20" s="14"/>
    </row>
    <row r="21" spans="1:7" ht="18.75">
      <c r="A21" s="5" t="s">
        <v>33</v>
      </c>
      <c r="B21" s="5" t="s">
        <v>35</v>
      </c>
      <c r="C21" s="3" t="s">
        <v>37</v>
      </c>
      <c r="F21" s="13">
        <f>F20-F22</f>
        <v>4215</v>
      </c>
      <c r="G21" s="14"/>
    </row>
    <row r="22" spans="3:7" ht="18.75">
      <c r="C22" s="3" t="s">
        <v>25</v>
      </c>
      <c r="E22" s="5"/>
      <c r="F22" s="13">
        <f>'расшифр.'!H8</f>
        <v>2440</v>
      </c>
      <c r="G22" s="14"/>
    </row>
    <row r="23" spans="3:6" ht="18.75">
      <c r="C23" s="5"/>
      <c r="F23" s="5"/>
    </row>
    <row r="24" spans="3:8" ht="18.75">
      <c r="C24" s="5"/>
      <c r="H24" s="5"/>
    </row>
    <row r="25" ht="18.75">
      <c r="A25" s="5"/>
    </row>
    <row r="26" ht="18.75">
      <c r="A26" s="5"/>
    </row>
    <row r="27" spans="1:7" ht="18.75">
      <c r="A27" s="4" t="s">
        <v>39</v>
      </c>
      <c r="B27" s="3" t="s">
        <v>36</v>
      </c>
      <c r="F27" s="13">
        <f>F9+F18</f>
        <v>13197.05</v>
      </c>
      <c r="G27" s="14"/>
    </row>
    <row r="28" spans="2:7" ht="18.75">
      <c r="B28" s="3" t="s">
        <v>34</v>
      </c>
      <c r="F28" s="13">
        <f>F11+F20</f>
        <v>13197.05</v>
      </c>
      <c r="G28" s="14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spans="1:6" ht="18.75">
      <c r="A34" s="5"/>
      <c r="B34" s="4" t="s">
        <v>40</v>
      </c>
      <c r="F34" s="4" t="s">
        <v>41</v>
      </c>
    </row>
    <row r="35" ht="18.75">
      <c r="A35" s="5"/>
    </row>
    <row r="36" ht="18.75">
      <c r="A36" s="5"/>
    </row>
    <row r="37" spans="1:6" ht="18.75">
      <c r="A37" s="5"/>
      <c r="B37" s="4" t="s">
        <v>42</v>
      </c>
      <c r="F37" s="4" t="s">
        <v>43</v>
      </c>
    </row>
    <row r="38" ht="18.75">
      <c r="A38" s="6"/>
    </row>
    <row r="39" ht="22.5">
      <c r="A39" s="7"/>
    </row>
    <row r="40" ht="18.75">
      <c r="A40" s="5"/>
    </row>
    <row r="41" ht="18.75">
      <c r="A41" s="5"/>
    </row>
    <row r="42" ht="22.5">
      <c r="A42" s="7"/>
    </row>
    <row r="43" ht="18.75">
      <c r="A43" s="8"/>
    </row>
  </sheetData>
  <sheetProtection/>
  <mergeCells count="13">
    <mergeCell ref="F12:G12"/>
    <mergeCell ref="A2:H2"/>
    <mergeCell ref="A3:H3"/>
    <mergeCell ref="A4:H4"/>
    <mergeCell ref="F9:G9"/>
    <mergeCell ref="F11:G11"/>
    <mergeCell ref="F28:G28"/>
    <mergeCell ref="F13:G13"/>
    <mergeCell ref="F18:G18"/>
    <mergeCell ref="F20:G20"/>
    <mergeCell ref="F21:G21"/>
    <mergeCell ref="F22:G22"/>
    <mergeCell ref="F27:G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2014-05-13T08:39:39Z</dcterms:modified>
  <cp:category/>
  <cp:version/>
  <cp:contentType/>
  <cp:contentStatus/>
</cp:coreProperties>
</file>